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Work of Teacher\Supplies\ตรวจสอบพัสดุ 2567\รายการพัสดุ 2567\"/>
    </mc:Choice>
  </mc:AlternateContent>
  <xr:revisionPtr revIDLastSave="0" documentId="13_ncr:1_{5866B3D9-71E1-4EC2-989D-E2CA93BAFD33}" xr6:coauthVersionLast="47" xr6:coauthVersionMax="47" xr10:uidLastSave="{00000000-0000-0000-0000-000000000000}"/>
  <bookViews>
    <workbookView xWindow="43080" yWindow="-120" windowWidth="38640" windowHeight="21120" tabRatio="990" firstSheet="18" activeTab="41" xr2:uid="{00000000-000D-0000-FFFF-FFFF00000000}"/>
  </bookViews>
  <sheets>
    <sheet name="1.ฝ่ายบริหารทรัพ" sheetId="68" r:id="rId1"/>
    <sheet name="1.1บริหาร" sheetId="70" r:id="rId2"/>
    <sheet name="1.2บุคลากร" sheetId="71" r:id="rId3"/>
    <sheet name="1.3การเงิน" sheetId="72" r:id="rId4"/>
    <sheet name="1.4การบัญชี" sheetId="73" r:id="rId5"/>
    <sheet name="1.5พัสดุ" sheetId="74" r:id="rId6"/>
    <sheet name="1.6อาคาร" sheetId="75" r:id="rId7"/>
    <sheet name="1.7ทะเบียน" sheetId="76" r:id="rId8"/>
    <sheet name="1.8ประชาสัมพันธ์" sheetId="77" r:id="rId9"/>
    <sheet name="2.ฝ่ายแผนงาน" sheetId="66" r:id="rId10"/>
    <sheet name="2.1วางแผน" sheetId="78" r:id="rId11"/>
    <sheet name="2.2ศูนย์ข้อมูล" sheetId="79" r:id="rId12"/>
    <sheet name="2.3ร่วมมือ" sheetId="80" r:id="rId13"/>
    <sheet name="2.4วิจัย" sheetId="81" r:id="rId14"/>
    <sheet name="2.5ประกันคุณภาพ" sheetId="82" r:id="rId15"/>
    <sheet name="2.6ส่งเสริมผลผลิต" sheetId="83" r:id="rId16"/>
    <sheet name="3.ฝ่ายพัฒนา" sheetId="65" r:id="rId17"/>
    <sheet name="3.1กิจกรรม" sheetId="84" r:id="rId18"/>
    <sheet name="3.2ครูที่ปรึกษา" sheetId="85" r:id="rId19"/>
    <sheet name="3.3ปกครอง" sheetId="86" r:id="rId20"/>
    <sheet name="3.4แนะแนว" sheetId="87" r:id="rId21"/>
    <sheet name="3.5สวัสดิการ" sheetId="88" r:id="rId22"/>
    <sheet name="3.6โครงการพิเศษ" sheetId="89" r:id="rId23"/>
    <sheet name="4.ฝ่ายวิชาการ" sheetId="67" r:id="rId24"/>
    <sheet name="4.1พัฒนาหลักสูตร" sheetId="90" r:id="rId25"/>
    <sheet name="4.2วัดผล" sheetId="91" r:id="rId26"/>
    <sheet name="4.3วิทยบริการ" sheetId="92" r:id="rId27"/>
    <sheet name="4.4ทวิภาคี" sheetId="93" r:id="rId28"/>
    <sheet name="4.5สื่อการสอน" sheetId="94" r:id="rId29"/>
    <sheet name="5. บัญชี" sheetId="57" r:id="rId30"/>
    <sheet name="6.ตลาด" sheetId="54" r:id="rId31"/>
    <sheet name="7.คอมธุรกิจ" sheetId="64" r:id="rId32"/>
    <sheet name="8.เทคโน" sheetId="62" r:id="rId33"/>
    <sheet name="9.เลขา" sheetId="58" r:id="rId34"/>
    <sheet name="10.คอมกราฟิก" sheetId="59" r:id="rId35"/>
    <sheet name="11.คหกรรม" sheetId="48" r:id="rId36"/>
    <sheet name="12.แฟชั่น" sheetId="55" r:id="rId37"/>
    <sheet name="13.อาหาร" sheetId="49" r:id="rId38"/>
    <sheet name="14.ท่องเที่ยว" sheetId="47" r:id="rId39"/>
    <sheet name="15.โรงแรม" sheetId="56" r:id="rId40"/>
    <sheet name="16.สามัญ" sheetId="44" r:id="rId41"/>
    <sheet name="17.โลจิสติกส์" sheetId="50" r:id="rId42"/>
  </sheets>
  <definedNames>
    <definedName name="_Hlk83734488" localSheetId="29">'5. บัญชี'!#REF!</definedName>
    <definedName name="_xlnm.Print_Area" localSheetId="1">'1.1บริหาร'!$A$1:$L$18</definedName>
    <definedName name="_xlnm.Print_Area" localSheetId="2">'1.2บุคลากร'!$A$1:$L$11</definedName>
    <definedName name="_xlnm.Print_Area" localSheetId="3">'1.3การเงิน'!$A$1:$L$9</definedName>
    <definedName name="_xlnm.Print_Area" localSheetId="4">'1.4การบัญชี'!$A$1:$L$8</definedName>
    <definedName name="_xlnm.Print_Area" localSheetId="5">'1.5พัสดุ'!$A$1:$L$65</definedName>
    <definedName name="_xlnm.Print_Area" localSheetId="6">'1.6อาคาร'!$A$1:$L$53</definedName>
    <definedName name="_xlnm.Print_Area" localSheetId="7">'1.7ทะเบียน'!$A$1:$L$40</definedName>
    <definedName name="_xlnm.Print_Area" localSheetId="8">'1.8ประชาสัมพันธ์'!$A$1:$L$15</definedName>
    <definedName name="_xlnm.Print_Area" localSheetId="0">'1.ฝ่ายบริหารทรัพ'!$A$1:$L$86</definedName>
    <definedName name="_xlnm.Print_Area" localSheetId="34">'10.คอมกราฟิก'!$A$1:$L$53</definedName>
    <definedName name="_xlnm.Print_Area" localSheetId="35">'11.คหกรรม'!$A$1:$L$94</definedName>
    <definedName name="_xlnm.Print_Area" localSheetId="36">'12.แฟชั่น'!$A$1:$L$81</definedName>
    <definedName name="_xlnm.Print_Area" localSheetId="37">'13.อาหาร'!$A$1:$L$166</definedName>
    <definedName name="_xlnm.Print_Area" localSheetId="38">'14.ท่องเที่ยว'!$A$1:$L$50</definedName>
    <definedName name="_xlnm.Print_Area" localSheetId="39">'15.โรงแรม'!$A$1:$L$63</definedName>
    <definedName name="_xlnm.Print_Area" localSheetId="41">'17.โลจิสติกส์'!$A$1:$L$42</definedName>
    <definedName name="_xlnm.Print_Area" localSheetId="10">'2.1วางแผน'!$A$1:$L$17</definedName>
    <definedName name="_xlnm.Print_Area" localSheetId="11">'2.2ศูนย์ข้อมูล'!$A$1:$L$24</definedName>
    <definedName name="_xlnm.Print_Area" localSheetId="12">'2.3ร่วมมือ'!$A$1:$L$20</definedName>
    <definedName name="_xlnm.Print_Area" localSheetId="13">'2.4วิจัย'!$A$1:$L$13</definedName>
    <definedName name="_xlnm.Print_Area" localSheetId="14">'2.5ประกันคุณภาพ'!$A$1:$L$10</definedName>
    <definedName name="_xlnm.Print_Area" localSheetId="15">'2.6ส่งเสริมผลผลิต'!$A$1:$L$27</definedName>
    <definedName name="_xlnm.Print_Area" localSheetId="9">'2.ฝ่ายแผนงาน'!$A$1:$L$187</definedName>
    <definedName name="_xlnm.Print_Area" localSheetId="17">'3.1กิจกรรม'!$A$1:$L$40</definedName>
    <definedName name="_xlnm.Print_Area" localSheetId="18">'3.2ครูที่ปรึกษา'!$A$1:$L$9</definedName>
    <definedName name="_xlnm.Print_Area" localSheetId="19">'3.3ปกครอง'!$A$1:$L$8</definedName>
    <definedName name="_xlnm.Print_Area" localSheetId="20">'3.4แนะแนว'!$A$1:$L$16</definedName>
    <definedName name="_xlnm.Print_Area" localSheetId="21">'3.5สวัสดิการ'!$A$1:$L$19</definedName>
    <definedName name="_xlnm.Print_Area" localSheetId="22">'3.6โครงการพิเศษ'!$A$1:$L$9</definedName>
    <definedName name="_xlnm.Print_Area" localSheetId="16">'3.ฝ่ายพัฒนา'!$A$1:$L$5</definedName>
    <definedName name="_xlnm.Print_Area" localSheetId="24">'4.1พัฒนาหลักสูตร'!$A$1:$L$16</definedName>
    <definedName name="_xlnm.Print_Area" localSheetId="25">'4.2วัดผล'!$A$1:$L$22</definedName>
    <definedName name="_xlnm.Print_Area" localSheetId="26">'4.3วิทยบริการ'!$A$1:$L$55</definedName>
    <definedName name="_xlnm.Print_Area" localSheetId="27">'4.4ทวิภาคี'!$A$1:$L$15</definedName>
    <definedName name="_xlnm.Print_Area" localSheetId="28">'4.5สื่อการสอน'!$A$1:$L$52</definedName>
    <definedName name="_xlnm.Print_Area" localSheetId="23">'4.ฝ่ายวิชาการ'!$A$1:$L$63</definedName>
    <definedName name="_xlnm.Print_Area" localSheetId="29">'5. บัญชี'!$A$1:$L$63</definedName>
    <definedName name="_xlnm.Print_Area" localSheetId="30">'6.ตลาด'!$A$1:$L$47</definedName>
    <definedName name="_xlnm.Print_Area" localSheetId="31">'7.คอมธุรกิจ'!$A$1:$L$13</definedName>
    <definedName name="_xlnm.Print_Area" localSheetId="32">'8.เทคโน'!$A$1:$L$21</definedName>
    <definedName name="_xlnm.Print_Area" localSheetId="33">'9.เลขา'!$A$1:$L$152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4" i="54" l="1"/>
  <c r="V32" i="50"/>
  <c r="E99" i="56"/>
  <c r="U103" i="94"/>
  <c r="J45" i="89"/>
  <c r="H39" i="83"/>
  <c r="D26" i="77"/>
  <c r="G42" i="50"/>
  <c r="J109" i="44"/>
  <c r="G109" i="44"/>
  <c r="J86" i="56"/>
  <c r="G86" i="56"/>
  <c r="J53" i="47"/>
  <c r="G53" i="47"/>
  <c r="J203" i="49"/>
  <c r="G203" i="49"/>
  <c r="G90" i="55"/>
  <c r="J90" i="55"/>
  <c r="J111" i="48"/>
  <c r="G111" i="48"/>
  <c r="J86" i="59"/>
  <c r="G86" i="59"/>
  <c r="J174" i="58"/>
  <c r="G174" i="58"/>
  <c r="J21" i="62"/>
  <c r="G21" i="62"/>
  <c r="J77" i="64"/>
  <c r="G77" i="64"/>
  <c r="G48" i="54"/>
  <c r="G79" i="57"/>
  <c r="J79" i="57"/>
  <c r="J107" i="94"/>
  <c r="G107" i="94"/>
  <c r="J15" i="93"/>
  <c r="G86" i="92"/>
  <c r="J86" i="92"/>
  <c r="J22" i="91"/>
  <c r="G22" i="91"/>
  <c r="G16" i="90"/>
  <c r="J59" i="67"/>
  <c r="G59" i="67"/>
  <c r="G19" i="88"/>
  <c r="G16" i="87"/>
  <c r="J40" i="84"/>
  <c r="G40" i="84"/>
  <c r="J75" i="65"/>
  <c r="G75" i="65"/>
  <c r="J27" i="83"/>
  <c r="G27" i="83"/>
  <c r="J20" i="80"/>
  <c r="G20" i="80"/>
  <c r="G42" i="79"/>
  <c r="J17" i="78"/>
  <c r="G17" i="78"/>
  <c r="J37" i="66"/>
  <c r="G37" i="66"/>
  <c r="J40" i="76"/>
  <c r="G40" i="76"/>
  <c r="J65" i="74"/>
  <c r="G65" i="74"/>
  <c r="G18" i="70"/>
  <c r="G87" i="68"/>
  <c r="G78" i="75"/>
  <c r="J78" i="75"/>
</calcChain>
</file>

<file path=xl/sharedStrings.xml><?xml version="1.0" encoding="utf-8"?>
<sst xmlns="http://schemas.openxmlformats.org/spreadsheetml/2006/main" count="7360" uniqueCount="2973">
  <si>
    <t>วิทยาลัยอาชีวศึกษาเลย</t>
  </si>
  <si>
    <t>ที่</t>
  </si>
  <si>
    <t>วัน เดือน ปี</t>
  </si>
  <si>
    <t>หมายเลขประจำ</t>
  </si>
  <si>
    <t>รายการ  ขนาด  ลักษณะ</t>
  </si>
  <si>
    <t>จำนวน</t>
  </si>
  <si>
    <t>หมายเหตุ</t>
  </si>
  <si>
    <t>ที่ได้รับ</t>
  </si>
  <si>
    <t>วัสดุ-ครุภัณฑ์</t>
  </si>
  <si>
    <t>หน่วยละ</t>
  </si>
  <si>
    <t>7520-062-0020-632-001</t>
  </si>
  <si>
    <t xml:space="preserve">เครื่องคอมพิวเตอร์ All in one </t>
  </si>
  <si>
    <t>7430-008-0010-611-002</t>
  </si>
  <si>
    <t>เครื่องพิมพ์เลเซอร์ ขาว-ดำ</t>
  </si>
  <si>
    <t>เครื่องคอมพิวเตอร์ประมวลผลขั้นพื้นฐาน</t>
  </si>
  <si>
    <t>5820-005-0001-631-002</t>
  </si>
  <si>
    <t>จอภาพแบบ LED</t>
  </si>
  <si>
    <t>5965-003-0002-631-003</t>
  </si>
  <si>
    <t>ชุดไมโครโฟนชนิดไร้สาย TTE-6000U</t>
  </si>
  <si>
    <t>5965-005-0001-631-003</t>
  </si>
  <si>
    <t>8115-002-0065-611-002</t>
  </si>
  <si>
    <t>กล่องแปลงสัญญาณ</t>
  </si>
  <si>
    <t>6320-002-0001-631-004</t>
  </si>
  <si>
    <t>สายสัญญาณ HDMI</t>
  </si>
  <si>
    <t>7440-008-0001-631-009</t>
  </si>
  <si>
    <t>7430-008-0009-631-028</t>
  </si>
  <si>
    <t>7440-001-0038-633-002</t>
  </si>
  <si>
    <t>เครื่องคอมพิวเตอร์ Notebook Acer</t>
  </si>
  <si>
    <t>7430-008-0045-612-002</t>
  </si>
  <si>
    <t>เครื่องคอมพิวเตอร์โน้ตบุ๊ค</t>
  </si>
  <si>
    <t>7440-001-0059-631-001</t>
  </si>
  <si>
    <t>คอมพิวเตอร์ตั้งโต๊ะ Dell PC Voatro 3671</t>
  </si>
  <si>
    <t>ตามบัญชี</t>
  </si>
  <si>
    <t>นับได้</t>
  </si>
  <si>
    <t>ขาด</t>
  </si>
  <si>
    <t>เกิน</t>
  </si>
  <si>
    <t>รายได้</t>
  </si>
  <si>
    <t>ชำรุด</t>
  </si>
  <si>
    <t>เครื่องอัดกลีบแบบคันโยก</t>
  </si>
  <si>
    <t>บริจาค</t>
  </si>
  <si>
    <t>1 เครื่อง</t>
  </si>
  <si>
    <t>3590-007-0024-302-1</t>
  </si>
  <si>
    <t>โต๊ะเซ็นต์หนังสือธุรการ</t>
  </si>
  <si>
    <t>1 ตัว</t>
  </si>
  <si>
    <t>7105-001-0001-383-1</t>
  </si>
  <si>
    <t>1 ชุด</t>
  </si>
  <si>
    <t>1 หลัง</t>
  </si>
  <si>
    <t>7110-002-003-252-003-005</t>
  </si>
  <si>
    <t>ตู้เก็บเอกสาร  3   ลิ้นชัก</t>
  </si>
  <si>
    <t>3 หลัง</t>
  </si>
  <si>
    <t>รถโดยสารตู้  15  ที่นั่ง  เครื่องยนต์ดีเซล</t>
  </si>
  <si>
    <t>งปม.</t>
  </si>
  <si>
    <t>1 คัน</t>
  </si>
  <si>
    <t>เลขเครื่อง  707165  เลขแซซซี  M - 7102558</t>
  </si>
  <si>
    <t>ล้อแม็ก   4   ล้อ    กันชนหน้า  1  อัน</t>
  </si>
  <si>
    <t>วิทยุ    1   ชุด   คอนโซลกลาง   1  ชุด</t>
  </si>
  <si>
    <t>7110-002-0006-373-1-3</t>
  </si>
  <si>
    <t>ตู้เก็บเอกสาร  2  ลิ้นชัก</t>
  </si>
  <si>
    <t>3 ตู้</t>
  </si>
  <si>
    <t>2310-004-0001-381-3</t>
  </si>
  <si>
    <t>4110-001-0001-403-001</t>
  </si>
  <si>
    <t>ตู้เย็น</t>
  </si>
  <si>
    <t>1 ตู้</t>
  </si>
  <si>
    <t>2 เครื่อง</t>
  </si>
  <si>
    <t>รถยนต์กระบะบรรทุก 1 ตัน MITSUBISHI</t>
  </si>
  <si>
    <t xml:space="preserve">สีขาว รุ่น แอร์โรบอดี้ - 4D56C AF 7604 </t>
  </si>
  <si>
    <t>คัชชี K14CD 57599</t>
  </si>
  <si>
    <t>ธุรการ</t>
  </si>
  <si>
    <t>2 ตัว</t>
  </si>
  <si>
    <t>3 ตัว</t>
  </si>
  <si>
    <t>7430-001-0001</t>
  </si>
  <si>
    <t>2 หลัง</t>
  </si>
  <si>
    <t>เครื่องปรับอากาศ ขนาด 24,000 BTU (ห้องผอ.)</t>
  </si>
  <si>
    <t xml:space="preserve"> 28 มิ.ย. 44</t>
  </si>
  <si>
    <t>7110-006-441-001-2</t>
  </si>
  <si>
    <t xml:space="preserve">เก้าอี้ </t>
  </si>
  <si>
    <t xml:space="preserve"> -</t>
  </si>
  <si>
    <t>ห้อง ผอ.</t>
  </si>
  <si>
    <t>7110-002-441-001</t>
  </si>
  <si>
    <t>ตู้เก็บเอกสาร</t>
  </si>
  <si>
    <t>5 เครื่อง</t>
  </si>
  <si>
    <t xml:space="preserve"> 20 พ.ย. 44</t>
  </si>
  <si>
    <t xml:space="preserve"> 15 ก.พ. 45</t>
  </si>
  <si>
    <t>7490-015-451-001</t>
  </si>
  <si>
    <t>เครื่องเคลือบบัตร</t>
  </si>
  <si>
    <t>3 เครื่อง</t>
  </si>
  <si>
    <t>สารบรรณ</t>
  </si>
  <si>
    <t>เครื่องสำรองไฟ</t>
  </si>
  <si>
    <t xml:space="preserve"> </t>
  </si>
  <si>
    <t>7125-002-0002-291-1</t>
  </si>
  <si>
    <t>ตู้เก็บอุปกรณ์วิทยาศาสตร์</t>
  </si>
  <si>
    <t>6 ตัว</t>
  </si>
  <si>
    <t>7125-002-001-292-1</t>
  </si>
  <si>
    <t>ตู้เก็บอุปกรณ์วิทยาศาสตร์ ( ทึบ )</t>
  </si>
  <si>
    <t>7125-002-0001-311-1</t>
  </si>
  <si>
    <t>ตู้เก็บสารเคมี</t>
  </si>
  <si>
    <t>6 หลัง</t>
  </si>
  <si>
    <t>7110-002-0001-202-1-2</t>
  </si>
  <si>
    <t>ตู้เอกสาร  2  บานเปิด</t>
  </si>
  <si>
    <t>50 ตัว</t>
  </si>
  <si>
    <t>7125-002-431-001</t>
  </si>
  <si>
    <t>ตู้ไม้เก็บสารเคมี  40x180x200</t>
  </si>
  <si>
    <t>7125-002-431-001-3</t>
  </si>
  <si>
    <t>ตู้ไม้เก็บวัสดุอุปกรณ์  40x180x200</t>
  </si>
  <si>
    <t xml:space="preserve"> 14 ก.พ. 45</t>
  </si>
  <si>
    <t>6650-002-452-001-7</t>
  </si>
  <si>
    <t>กล้องจุลทัศน์ชนิดตาเดียว</t>
  </si>
  <si>
    <t>7 ตัว</t>
  </si>
  <si>
    <t>7730-006-0001-464-014</t>
  </si>
  <si>
    <t>เครื่องเล่นและบันทึกเทปวีดีโอ Panasonic</t>
  </si>
  <si>
    <t>7125-004-0005-464-004</t>
  </si>
  <si>
    <t>ชั้นวางโทรทัศน์วีดีโอ</t>
  </si>
  <si>
    <t>1  ตัว</t>
  </si>
  <si>
    <t>6680-012-462-001</t>
  </si>
  <si>
    <t>เครื่องวัดค่า PH</t>
  </si>
  <si>
    <t xml:space="preserve"> 12  ก.ย. 46</t>
  </si>
  <si>
    <t>7110-007-462-001-4</t>
  </si>
  <si>
    <t>โต๊ะปฏิบัติการทดลองวิทยาศาสตร์</t>
  </si>
  <si>
    <t xml:space="preserve"> 4 ชุด</t>
  </si>
  <si>
    <t>เครื่องถ่ายทอดสัญญาณภาพ รุ่น MC.1</t>
  </si>
  <si>
    <t xml:space="preserve">ฮอตเพลต  (Hot  Plate)  7X7  นิ้ว  </t>
  </si>
  <si>
    <t>1 จอ</t>
  </si>
  <si>
    <t>24 เม.ย. 51</t>
  </si>
  <si>
    <t>เครื่องคอมพิวเตอร์  Acer</t>
  </si>
  <si>
    <t>10 เครื่อง</t>
  </si>
  <si>
    <t>6730-008-0001-542-003</t>
  </si>
  <si>
    <t>เครื่องฉายภาพโปรเจคเตอร์</t>
  </si>
  <si>
    <t>1เครื่อง</t>
  </si>
  <si>
    <t>2 ชุด</t>
  </si>
  <si>
    <t>6695-0018-0001-556-001-020</t>
  </si>
  <si>
    <t>6695-0018-0001-556-001</t>
  </si>
  <si>
    <t>1.เครื่องชั่งไฟฟ้าทศนิยม 2 ตำแหน่ง</t>
  </si>
  <si>
    <t>6695-0018-0001-556-002</t>
  </si>
  <si>
    <t>2.เครื่องชั่งไฟฟ้าดิจิตอลทศนิยม</t>
  </si>
  <si>
    <t>6695-0018-0001-556-003</t>
  </si>
  <si>
    <t>3.ตู้อบความร้อน</t>
  </si>
  <si>
    <t>6695-0018-0001-556-004</t>
  </si>
  <si>
    <t>4.ตู้บ่มเพาะฆ่าเชื้อ</t>
  </si>
  <si>
    <t>6695-0018-0001-556-005</t>
  </si>
  <si>
    <t>5.เครื่องกวนสารละลายพร้อมให้ความร้อน</t>
  </si>
  <si>
    <t>4 เครื่อง</t>
  </si>
  <si>
    <t>6695-0018-0001-556-006</t>
  </si>
  <si>
    <t>6.เครื่องนึ่งฆ่าเชื้อ</t>
  </si>
  <si>
    <t>6695-0018-0001-556-007</t>
  </si>
  <si>
    <t>7.เครื่องวัดความร้อนเป็นกรดด่าง</t>
  </si>
  <si>
    <t>6695-0018-0001-556-008</t>
  </si>
  <si>
    <t>8.อ่างควบคุมอุณหภูมิแบบทำน้ำเย็นได้</t>
  </si>
  <si>
    <t>6695-0018-0001-556-009</t>
  </si>
  <si>
    <t>9.เครื่องเขย่าผสมสาร</t>
  </si>
  <si>
    <t>6695-0018-0001-556-010</t>
  </si>
  <si>
    <t>10.อ่านควบคุมอุณหภูมิ</t>
  </si>
  <si>
    <t>6695-0018-0001-556-011</t>
  </si>
  <si>
    <t>11.เครื่องนับจำนวนเชื้อ</t>
  </si>
  <si>
    <t>6695-0018-0001-556-012</t>
  </si>
  <si>
    <t>12.เครื่องตีบทตัวอย่าง</t>
  </si>
  <si>
    <t>6695-0018-0001-556-013</t>
  </si>
  <si>
    <t>13.กล้องจุลทรรศน์  ชนิด 2 ตา</t>
  </si>
  <si>
    <t>6695-0018-0001-556-014</t>
  </si>
  <si>
    <t>14.กล้องจุลทรรศน์ ชนิด 3 ตา พร้อมชุดถ่ายภาพ</t>
  </si>
  <si>
    <t>6695-0018-0001-556-015</t>
  </si>
  <si>
    <t>15.ตู้ปลอดเชื้อ</t>
  </si>
  <si>
    <t>6695-0018-0001-556-016</t>
  </si>
  <si>
    <t>16.ตู้เย็น</t>
  </si>
  <si>
    <t>6695-0018-0001-556-018</t>
  </si>
  <si>
    <t>6695-0018-0001-556-019</t>
  </si>
  <si>
    <t>6695-0018-0001-556-020</t>
  </si>
  <si>
    <t>4 ชุด</t>
  </si>
  <si>
    <t>เครื่องปรับอากาศขนาด 38,000BTU</t>
  </si>
  <si>
    <t>20 มิ.ย. 57</t>
  </si>
  <si>
    <t>เครื่องปรับอากาศ LG</t>
  </si>
  <si>
    <t>วิทยาศาสตร์</t>
  </si>
  <si>
    <t>ห้องเรียนภาษาจีน</t>
  </si>
  <si>
    <t>เครื่องพิมพ์คอมพิวเตอร์  Epson L210</t>
  </si>
  <si>
    <t>5835-001-0001-612-001</t>
  </si>
  <si>
    <t>เครื่องช่วยสอน</t>
  </si>
  <si>
    <t>30 มิ.ย. 53</t>
  </si>
  <si>
    <t>5835-013-0001-612-001</t>
  </si>
  <si>
    <t>อีคลอไลเซอร์</t>
  </si>
  <si>
    <t>15 ก.ค. 53</t>
  </si>
  <si>
    <t>6635-015-0001-611-001</t>
  </si>
  <si>
    <t>5821-006-0001-611-001</t>
  </si>
  <si>
    <t>4120-001-0003-614-001</t>
  </si>
  <si>
    <t>7430-008-0004-614-001</t>
  </si>
  <si>
    <t>6730-007-0004-612-001</t>
  </si>
  <si>
    <t>เครื่องโปรเจ็คเตอร์ Acer รุ่น P1201</t>
  </si>
  <si>
    <t>7310-001-0004-611-001</t>
  </si>
  <si>
    <t>เตาอบไฟฟ้า Oxygen KT180Q</t>
  </si>
  <si>
    <t>5850-017-0001-631-003</t>
  </si>
  <si>
    <t>สายสัญญาณเชื่อมต่อเครือข่าย UTP Cat6</t>
  </si>
  <si>
    <t>6320-002-0001-611-006-007</t>
  </si>
  <si>
    <t>6320-002-0001-631-005</t>
  </si>
  <si>
    <t>สายสัญญาณ HDMI Fiber</t>
  </si>
  <si>
    <t>6720-005-0007-631-003</t>
  </si>
  <si>
    <t>7110-013-0001-615-001</t>
  </si>
  <si>
    <t>เครื่องปรับอากาศ 38000 BTU</t>
  </si>
  <si>
    <t>4120-001-0011-615-001-002</t>
  </si>
  <si>
    <t>5965-002-0006-615-001</t>
  </si>
  <si>
    <t>6710-002-0003-615-001</t>
  </si>
  <si>
    <t xml:space="preserve">เครื่องพิมพ์แบบเลเซอร์ </t>
  </si>
  <si>
    <t>7440-001-0001-542-028,029</t>
  </si>
  <si>
    <t>ไมโครโฟน</t>
  </si>
  <si>
    <t>1  อัน</t>
  </si>
  <si>
    <t>โต๊ะวางเครื่องคอมพิวเตอร์</t>
  </si>
  <si>
    <t>12 ตัว</t>
  </si>
  <si>
    <t>15 ตัว</t>
  </si>
  <si>
    <t>10 ตัว</t>
  </si>
  <si>
    <t>โพเดียมพร้อมเก้าอี้ Interagetive Board</t>
  </si>
  <si>
    <t>6730-008-0002-546-001</t>
  </si>
  <si>
    <t>เครื่องฉายภาพหน้าจอ Lumens รุ่น PS660</t>
  </si>
  <si>
    <t>7460-008-0001-546-001</t>
  </si>
  <si>
    <t>SP2</t>
  </si>
  <si>
    <t>7440-001-0003</t>
  </si>
  <si>
    <t>7730-006-0001-546-001</t>
  </si>
  <si>
    <t>ชุดเครื่องเสียง TOA</t>
  </si>
  <si>
    <t>20 ชุด</t>
  </si>
  <si>
    <t>15 เครื่อง</t>
  </si>
  <si>
    <t>1 อัน</t>
  </si>
  <si>
    <t xml:space="preserve"> 25 พ.ค. 25</t>
  </si>
  <si>
    <t>3695-002-008-251-1-2</t>
  </si>
  <si>
    <t>เครื่องตัดใบพร้อมอุปกรณ์แบบพวงมาลัย</t>
  </si>
  <si>
    <t xml:space="preserve"> 21 พ.ค. 25</t>
  </si>
  <si>
    <t>3695-002-010-251-1-2</t>
  </si>
  <si>
    <t>ชุดอัดกลีบดอกบัวหลวงและใบ</t>
  </si>
  <si>
    <t xml:space="preserve"> 25 พ.ค  25</t>
  </si>
  <si>
    <t>3695-002-009-251-1-2</t>
  </si>
  <si>
    <t>ชุดอัดกลีบดอกบัวสายพร้อมด้าม</t>
  </si>
  <si>
    <t xml:space="preserve"> 30 ส.ค. 26</t>
  </si>
  <si>
    <t>3695-002-009-261-1-2</t>
  </si>
  <si>
    <t xml:space="preserve"> 30 ส.ค.26</t>
  </si>
  <si>
    <t>3695-002-006-261-1</t>
  </si>
  <si>
    <t>พิมพ์ตัดใบกุหลาบ เบอร์ 2,4,6,8</t>
  </si>
  <si>
    <t>3695-002-003-261-1</t>
  </si>
  <si>
    <t>พิมพ์ตัดและพิมพ์อัดดอกเข็ม</t>
  </si>
  <si>
    <t>3695-002-007-261-1-8</t>
  </si>
  <si>
    <t>พิมพ์อัดใบกุหลาบลายมิยูกิ 02, 04, 06</t>
  </si>
  <si>
    <t>4 อัน</t>
  </si>
  <si>
    <t xml:space="preserve"> 30 ต.ค.26</t>
  </si>
  <si>
    <t>3695-002-001-261-1</t>
  </si>
  <si>
    <t>พิมพ์ตัดกลีบดอกมะลิซ้อน 4 ขนาด</t>
  </si>
  <si>
    <t xml:space="preserve"> 12 ส.ค. 27</t>
  </si>
  <si>
    <t>7125-008-0001-273-1</t>
  </si>
  <si>
    <t>ตู้ทึบไม้เก็บอุปกรณ์</t>
  </si>
  <si>
    <t xml:space="preserve">  2 ต.ค. 27</t>
  </si>
  <si>
    <t>7290-010-272-1</t>
  </si>
  <si>
    <t>พิมพ์อัดดอกมะลิ  5  ขนาด</t>
  </si>
  <si>
    <t xml:space="preserve"> 15 ม.ค. 28</t>
  </si>
  <si>
    <t>7195-008-007-282-1</t>
  </si>
  <si>
    <t>ตู้เก็บเครื่องอัดกลีบดอกไม้</t>
  </si>
  <si>
    <t xml:space="preserve"> 18 ม.ค. 28</t>
  </si>
  <si>
    <t>7195-008-0001-281-1</t>
  </si>
  <si>
    <t>ตู้โชว์กระจกบานเลื่อน 2 ชั้น</t>
  </si>
  <si>
    <t xml:space="preserve"> 30 ส.ค. 29 </t>
  </si>
  <si>
    <t>3695-002-261-1</t>
  </si>
  <si>
    <t>พิมพ์ตัดใบซากุระขนาดเล็ก</t>
  </si>
  <si>
    <t>7110-007-0011-292-1-9</t>
  </si>
  <si>
    <t>โต๊ะปฏิบัติการ 2 ลิ้นชัก</t>
  </si>
  <si>
    <t>9 ตัว</t>
  </si>
  <si>
    <t>4 ตัว</t>
  </si>
  <si>
    <t xml:space="preserve"> 27 พ.ย. 30</t>
  </si>
  <si>
    <t>7195-008-0007-301-1-2</t>
  </si>
  <si>
    <t>ตู้โชว์กระจกบานเลื่อน</t>
  </si>
  <si>
    <t>535, ห้องวิทย์</t>
  </si>
  <si>
    <t xml:space="preserve"> 19 มี.ค. 34</t>
  </si>
  <si>
    <t>7105-006-0008-342-1-10</t>
  </si>
  <si>
    <t>โต๊ะปฏิบัติการคหกรรม 60 X 120 X 79</t>
  </si>
  <si>
    <t xml:space="preserve"> 19 เม.ย.31</t>
  </si>
  <si>
    <t>7195-008-0001</t>
  </si>
  <si>
    <t>ตู้โชว์ไม้ไม่มีกระจก</t>
  </si>
  <si>
    <t>4 หลัง</t>
  </si>
  <si>
    <t xml:space="preserve"> 20 พ.ย. 31</t>
  </si>
  <si>
    <t>7195-008-0001-312-001-0002</t>
  </si>
  <si>
    <t>ตู้โชว์กระจกเตี้ยสีขาว บานทึบ กระจกฝาปิดไม้</t>
  </si>
  <si>
    <t xml:space="preserve"> 19 มิ.ย. 31</t>
  </si>
  <si>
    <t>ตู้ใส่เครื่องดนตรีไทย</t>
  </si>
  <si>
    <t>7100-002-0001-311-001-034</t>
  </si>
  <si>
    <t>9925-009-0001-322-1</t>
  </si>
  <si>
    <t>โต๊ะหมู่บูชา</t>
  </si>
  <si>
    <t xml:space="preserve"> 23 มี.ค. 35</t>
  </si>
  <si>
    <t>3530-002-0003-351-18-23</t>
  </si>
  <si>
    <t>จักรพาฟท์ทำลวดลายรุ่น 147533672650, 33672651,</t>
  </si>
  <si>
    <t>เก้าอี้เหลี่ยมสีเทา</t>
  </si>
  <si>
    <t>7290-007-0002-381-1</t>
  </si>
  <si>
    <t>เครื่องรีดผ้าไอน้ำแบบมีกระบอกฉีดน้ำอยู่ด้านบน</t>
  </si>
  <si>
    <t>ระบบอัตโนมัติ  -  0994441  ELRO2</t>
  </si>
  <si>
    <t>7125-001-0003-381-1</t>
  </si>
  <si>
    <t>ตู้โชว์</t>
  </si>
  <si>
    <t>7310-001-002-381</t>
  </si>
  <si>
    <t>เตาแก๊ส  4  หัวเตา พร้อมเตาอบ</t>
  </si>
  <si>
    <t>7310-009-006-381-3</t>
  </si>
  <si>
    <t xml:space="preserve">เตาอบไมโครเวฟ  ELECTROLUX  </t>
  </si>
  <si>
    <t>รุ่น EME  2390  - 44100103</t>
  </si>
  <si>
    <t>4110-001-0001-381-5-6</t>
  </si>
  <si>
    <t>ตู้เย็น ขนาด  5.9  คิว ยี่ห้อ  Whixl  Pool</t>
  </si>
  <si>
    <t>ซ่อมใช้ห้องสมุด</t>
  </si>
  <si>
    <t>พักครู</t>
  </si>
  <si>
    <t>535 ห้องพักครู</t>
  </si>
  <si>
    <t>7110-006-431-001-120</t>
  </si>
  <si>
    <t>เก้าอี้ไม่มีพนัก</t>
  </si>
  <si>
    <t>6 เม.ย 44</t>
  </si>
  <si>
    <t>7125-008-0001-441-001</t>
  </si>
  <si>
    <t>ตู้แสดงผลงาน</t>
  </si>
  <si>
    <t>2 ตู้</t>
  </si>
  <si>
    <t>20 เม.ย 44</t>
  </si>
  <si>
    <t>7125-006-441-001-2</t>
  </si>
  <si>
    <t>ตู้ลอยติดผนัง</t>
  </si>
  <si>
    <t>ห้องพักครู</t>
  </si>
  <si>
    <t>25 เม.ย 44</t>
  </si>
  <si>
    <t>3695-001-0001-441-01</t>
  </si>
  <si>
    <t>เครื่องอัดไฟฟ้า</t>
  </si>
  <si>
    <t>3695-003-0001-441-001</t>
  </si>
  <si>
    <t>เครื่องตอกกลีบดอกไม้ ใบไม้ ระบบไฮโดริก</t>
  </si>
  <si>
    <t>7195-008-442-001-2</t>
  </si>
  <si>
    <t>3530-002-441-001-3</t>
  </si>
  <si>
    <t>3530-002-441-001-2</t>
  </si>
  <si>
    <t xml:space="preserve">จักรเย็บผ้าจาโนเม่ TF-1012  ( 12  ลาย ) </t>
  </si>
  <si>
    <t>3520-002-443-001</t>
  </si>
  <si>
    <t>จักรเย็บผ้าจาโนเม่</t>
  </si>
  <si>
    <t xml:space="preserve"> 11 ธ.ค. 44</t>
  </si>
  <si>
    <t>3530-002-442-001-5</t>
  </si>
  <si>
    <t>จักรเย็บผ้าคอมพิวเตอร์ ฟาพฟ์ รุ่น 2040</t>
  </si>
  <si>
    <t>8 เม.ย 46</t>
  </si>
  <si>
    <t>7110-007-461-001-10</t>
  </si>
  <si>
    <t>โต๊ะปฏิบัติงาน</t>
  </si>
  <si>
    <t>9 เม.ย 46</t>
  </si>
  <si>
    <t>7320-013-461-001-2</t>
  </si>
  <si>
    <t>เครื่องรีดแป้ง</t>
  </si>
  <si>
    <t>10 เม.ย 46</t>
  </si>
  <si>
    <t>7110-006-461-001-40</t>
  </si>
  <si>
    <t>เก้าอี้ไม้มีผนัก</t>
  </si>
  <si>
    <t>20 ตัว</t>
  </si>
  <si>
    <t>เครื่องชั่งชนิดละเอียด</t>
  </si>
  <si>
    <t>7110-007-0001-481-02</t>
  </si>
  <si>
    <t>โต๊ะปฏิบัติการ</t>
  </si>
  <si>
    <t>7105-015-461-001</t>
  </si>
  <si>
    <t>ชุดรับน้ำสังข์อะไหล่ทอง</t>
  </si>
  <si>
    <t>28 ธ.ค. 50</t>
  </si>
  <si>
    <t>ตู้จัดโชว์นิทรรศการ  100X150X50  ซม.</t>
  </si>
  <si>
    <t>2 เม.ย.53</t>
  </si>
  <si>
    <t>7195-001-532-001-002</t>
  </si>
  <si>
    <t>ตู้โชว์ขนาด 2.65*2.00*0.5ม.</t>
  </si>
  <si>
    <t>2 เม.ย. 53</t>
  </si>
  <si>
    <t>ตู้โชว์ไม้อัดสัก</t>
  </si>
  <si>
    <t>3695-002-532-001-002</t>
  </si>
  <si>
    <t>3695-002-532-001</t>
  </si>
  <si>
    <t>1ชุด</t>
  </si>
  <si>
    <t>2  ธ.ค. 53</t>
  </si>
  <si>
    <t>7730-003-542-001-002</t>
  </si>
  <si>
    <t>โทรทัศน์สี LCD 32"</t>
  </si>
  <si>
    <t>7360-001-0001-612-002</t>
  </si>
  <si>
    <t>รถเข็นสามล้อโครงเหล้กสีน้ำเงิน</t>
  </si>
  <si>
    <t>ตู้โชว์จัดนิทรรศการ ไม้อัดสัก โครงเคราไม้เนื้อแข็ง</t>
  </si>
  <si>
    <t>7195-008-0004-611-001-002</t>
  </si>
  <si>
    <t>4110-008-0005-611-001-002</t>
  </si>
  <si>
    <t>5120-016-0001-612-001-002</t>
  </si>
  <si>
    <t>7195-008-0003-612-001</t>
  </si>
  <si>
    <t>ตู้โชว์ไม้อัดสัก 2.65*2.00*0.5</t>
  </si>
  <si>
    <t>7195-008-0002-612-001-002</t>
  </si>
  <si>
    <t>5120-016-0002-612-001</t>
  </si>
  <si>
    <t>7110-006-0001-612-007</t>
  </si>
  <si>
    <t>เก้าอี้สำนักงาน</t>
  </si>
  <si>
    <t>4110-001-0004-613-001</t>
  </si>
  <si>
    <t>ตู้แช่ 2 ประตู</t>
  </si>
  <si>
    <t>2090-007-0003-613-001</t>
  </si>
  <si>
    <t>5120-016-0002-632-004-005</t>
  </si>
  <si>
    <t>1560-003-0004-642-001</t>
  </si>
  <si>
    <t>บันไดอลูมีเนียมพับได้ 7 ขั้น</t>
  </si>
  <si>
    <t>4110-001-0003-642-002</t>
  </si>
  <si>
    <t>ตู้เย็น 2 ประตู 7.7 คิว Hitachi รุ่น RH200PDBSL</t>
  </si>
  <si>
    <t>2  เครื่อง</t>
  </si>
  <si>
    <t>1  ชุด</t>
  </si>
  <si>
    <t>1 ใบ</t>
  </si>
  <si>
    <t>7330-005-002-262-5</t>
  </si>
  <si>
    <t>เครื่องบดเนื้อ</t>
  </si>
  <si>
    <t>1  เครื่อง</t>
  </si>
  <si>
    <t>1  หลัง</t>
  </si>
  <si>
    <t>2  ชุด</t>
  </si>
  <si>
    <t>20  ตัว</t>
  </si>
  <si>
    <t>7310-003-0001-312-1</t>
  </si>
  <si>
    <t>เครื่องทำขนมเวฟเฟอร์</t>
  </si>
  <si>
    <t xml:space="preserve"> 16 ต.ค. 34</t>
  </si>
  <si>
    <t>7110-002-019</t>
  </si>
  <si>
    <t>ตู้เหล็ก  2  บานเปิด</t>
  </si>
  <si>
    <t>เครื่องกวนไส้ขนม</t>
  </si>
  <si>
    <t>7330-013-0001-391-001</t>
  </si>
  <si>
    <t>เครื่องนวดแป้งชนิด  2 แขน</t>
  </si>
  <si>
    <t>7320-003-0001-391-001</t>
  </si>
  <si>
    <t>เครื่องผสมอาหาร</t>
  </si>
  <si>
    <t>7110-007-0008-432-01-030</t>
  </si>
  <si>
    <t>โต๊ะเตรียมอาหารชั้นล่างเป็นตู้เก็บอุปกรณ์</t>
  </si>
  <si>
    <t>7110-007-0008-432-05-08</t>
  </si>
  <si>
    <t>โต๊ะประกอบอาหารชั้นล่างมีชั้นวางอุปกรณ์</t>
  </si>
  <si>
    <t>7320-006-0001-01-04</t>
  </si>
  <si>
    <t>ตู้เก็บวัสดุฝึกสแตนเลส</t>
  </si>
  <si>
    <t>4430-006-433-001</t>
  </si>
  <si>
    <t>เตาขนมเบื้องไทย 40x50x20 ซม.</t>
  </si>
  <si>
    <t>7310-001-433-001</t>
  </si>
  <si>
    <t>เตาอบไมโครเวฟชาร์ป รุ่น R-311</t>
  </si>
  <si>
    <t>1 เตา</t>
  </si>
  <si>
    <t>3605-003-431-001-2</t>
  </si>
  <si>
    <t>เครื่องดักไขมัน Cotto หลังอาคาร 5</t>
  </si>
  <si>
    <t>หลังอาคาร 5</t>
  </si>
  <si>
    <t>7110-007-0008-441-010,019,022</t>
  </si>
  <si>
    <t>โต๊ะปฏิบัติงานสแตนเลส</t>
  </si>
  <si>
    <t>8 ตัว</t>
  </si>
  <si>
    <t>7310-006-0001-441-01-02</t>
  </si>
  <si>
    <t>รถเข็นอาหารสแตนเลส</t>
  </si>
  <si>
    <t>4520-007-0001-441-001-006</t>
  </si>
  <si>
    <t>เครื่องดูดควันพร้อมท่อ และกระโจมดักไขมัน</t>
  </si>
  <si>
    <t>6 เครื่อง</t>
  </si>
  <si>
    <t>4520-007-0001-451-011-013</t>
  </si>
  <si>
    <t>เครื่องดูดควัน</t>
  </si>
  <si>
    <t>7105-015-441-001-2</t>
  </si>
  <si>
    <t>733-011-441-001-2</t>
  </si>
  <si>
    <t>เครื่องตีไข่</t>
  </si>
  <si>
    <t>4 ตู้</t>
  </si>
  <si>
    <t>7330-016-0001-441-01-08</t>
  </si>
  <si>
    <t>ชั้นวางของสแตนเลส</t>
  </si>
  <si>
    <t>8 ชั้น</t>
  </si>
  <si>
    <t>7110-007-0008-441-09,18</t>
  </si>
  <si>
    <t>โต๊ะสาธิตพร้อมเตาคู่และตู้อุปกรณ์</t>
  </si>
  <si>
    <t>7125-006-452-001</t>
  </si>
  <si>
    <t>ตู้โชว์เค้กชนิดมีความเย็น</t>
  </si>
  <si>
    <t>7310-001-452-001</t>
  </si>
  <si>
    <t xml:space="preserve">เตาอบเบเกอร์รี่ ชนิดไฟฟ้า </t>
  </si>
  <si>
    <t>4520-007-0001-442-007-009</t>
  </si>
  <si>
    <t>เครื่องดูดควันพร้อมท่อดักไขมัน</t>
  </si>
  <si>
    <t>4110-001-463-001-2</t>
  </si>
  <si>
    <t>ตู้เย็น 9 ลบ./ฟุต</t>
  </si>
  <si>
    <t>6670-002-463-001-016</t>
  </si>
  <si>
    <t xml:space="preserve"> 11 มิ.ย. 46</t>
  </si>
  <si>
    <t>7310-009-462-001</t>
  </si>
  <si>
    <t>เตาทอดหลุมลึกไฟฟ้า</t>
  </si>
  <si>
    <t>7310-00-462-001</t>
  </si>
  <si>
    <t>เตาทอดแผ่นเรียบ</t>
  </si>
  <si>
    <t xml:space="preserve"> 18 ก.ค. 46</t>
  </si>
  <si>
    <t>เครื่องผสมอาหาร 5 ลิตร</t>
  </si>
  <si>
    <t>7320-013-462-001</t>
  </si>
  <si>
    <t>เตาและกะทะขนมครกใช้แก๊ส</t>
  </si>
  <si>
    <t>7320-003-462-001-2</t>
  </si>
  <si>
    <t>อาคารชั่วคราว</t>
  </si>
  <si>
    <t>7320-006-472-001</t>
  </si>
  <si>
    <t>ตู้เก็บอุปกรณสแตนเลส</t>
  </si>
  <si>
    <t>อ่างล้างสแตนเลสชนิด 2 หลุม</t>
  </si>
  <si>
    <t>7310-009-472-001</t>
  </si>
  <si>
    <t>เตาหุงต้มชนิด 3 หัว</t>
  </si>
  <si>
    <t>7320-003-0001-472-001</t>
  </si>
  <si>
    <t>เครื่องกวนน้ำพริก</t>
  </si>
  <si>
    <t>4510-015-0001-482-20, 21</t>
  </si>
  <si>
    <t>2 ใบ</t>
  </si>
  <si>
    <t>7320-002-0002-482-004</t>
  </si>
  <si>
    <t>เครื่องผสมอาหาร 5 ลิตร  Kischendid</t>
  </si>
  <si>
    <t>7320-002-0001-482-001</t>
  </si>
  <si>
    <t>28 ก.ค. 51</t>
  </si>
  <si>
    <t>7195-001-511-001-002</t>
  </si>
  <si>
    <t>บู๊ทจัดแสดงผล</t>
  </si>
  <si>
    <t xml:space="preserve">รถเข็นประกอบอาหาร </t>
  </si>
  <si>
    <t>7330-013-0001-554-001-002</t>
  </si>
  <si>
    <t>เครื่องผสมอาหาร KENWOOD รุ่น KM-760</t>
  </si>
  <si>
    <t>เตาอบไฟฟ้า ชนิด 3 ชั้น</t>
  </si>
  <si>
    <t>11 ต.ค. 54</t>
  </si>
  <si>
    <t>เตาขนมครก 28 หลุม ใช้แก๊ส</t>
  </si>
  <si>
    <t>ตู้เย็น ยี่ห้อ Hitachi รุ่น RZ 380N</t>
  </si>
  <si>
    <t>4 ก.ค. 57</t>
  </si>
  <si>
    <t>ตู้แช่  Haier I  รุ่น  3320</t>
  </si>
  <si>
    <t>24 ก.ย. 57</t>
  </si>
  <si>
    <t>เตาย่างสเต็กสแตนเลสแบบตั้งพื้น</t>
  </si>
  <si>
    <t>73690-001-0001-612-001</t>
  </si>
  <si>
    <t>7310-001-0006-612-001</t>
  </si>
  <si>
    <t>7310-001-0005-612-001</t>
  </si>
  <si>
    <t>4110-001-0003-612-001</t>
  </si>
  <si>
    <t>4110-008-0002-614-001</t>
  </si>
  <si>
    <t>7310-001-0001-614-001</t>
  </si>
  <si>
    <t>ตู้อบขนมปัง</t>
  </si>
  <si>
    <t>7310-009-0001-612-001</t>
  </si>
  <si>
    <t>14 พ.ย. 57</t>
  </si>
  <si>
    <t>7195-008-0005-632-001</t>
  </si>
  <si>
    <t>ตู้แช่ Panasonic รุ่น SBC-P2DSA</t>
  </si>
  <si>
    <t>7320-003-0001-632-001</t>
  </si>
  <si>
    <t>เครื่องผสมอาหาร Kenwood รุ่น KMX750BK</t>
  </si>
  <si>
    <t>2510-003-0001-631-001</t>
  </si>
  <si>
    <t>ประตูบานเลื่อน</t>
  </si>
  <si>
    <t>1 บาน</t>
  </si>
  <si>
    <t>2 บาน</t>
  </si>
  <si>
    <t>7125-006-452-001-2</t>
  </si>
  <si>
    <t>ชั้นวางโทรทัศน์และวีดีโอ</t>
  </si>
  <si>
    <t>7125-002-0001-464-003,004</t>
  </si>
  <si>
    <t>ตู้เหล็กบานเลื่อน</t>
  </si>
  <si>
    <t>15 มิ.ย. 50</t>
  </si>
  <si>
    <t>5510-017-501-001</t>
  </si>
  <si>
    <t>เวทียกระดับ</t>
  </si>
  <si>
    <t>19 ธ.ค. 51</t>
  </si>
  <si>
    <t>6730-009-512-001</t>
  </si>
  <si>
    <t>30 ธ.ค. 51</t>
  </si>
  <si>
    <t>7450-002-512-001</t>
  </si>
  <si>
    <t>ชุดเครื่องเสียงห้องโสตพร้อมลำโพง</t>
  </si>
  <si>
    <t xml:space="preserve"> ก.ย. 52</t>
  </si>
  <si>
    <t>4120-002-522-001-002</t>
  </si>
  <si>
    <t>8 ธ.ค. 52</t>
  </si>
  <si>
    <t>7730-003-522-001</t>
  </si>
  <si>
    <t>13 ม.ค. 53</t>
  </si>
  <si>
    <t>7110-020-532-001</t>
  </si>
  <si>
    <t>ชุดเครื่องขยายเสียงพร้อมลำโพง</t>
  </si>
  <si>
    <t>เครื่องมัลติมีเดียโปรเจ็คเตอร์</t>
  </si>
  <si>
    <t>เครื่องปรับอากาศแบบแยกส่วน 24000 BTU</t>
  </si>
  <si>
    <t>4120-001-0013-612-001</t>
  </si>
  <si>
    <t>เครื่องปรับอากาศ</t>
  </si>
  <si>
    <t>เครื่องปรับอากาศ Misushita 25000 BTU</t>
  </si>
  <si>
    <t>เครื่องปรับอากาศ Misushita</t>
  </si>
  <si>
    <t>4120-001-0007-612-001-002</t>
  </si>
  <si>
    <t>6730-002-0001-611-001</t>
  </si>
  <si>
    <t>2  หลัง</t>
  </si>
  <si>
    <t xml:space="preserve"> 26 พ.ค. 24</t>
  </si>
  <si>
    <t>7110-013-0003-242-2</t>
  </si>
  <si>
    <t>ชั้นหวาย 5 ชั้น</t>
  </si>
  <si>
    <t>28 พ.ค 24</t>
  </si>
  <si>
    <t>7193-008-0002-241-1-4</t>
  </si>
  <si>
    <t>ตู้โชว์บานเลื่อนกระจก</t>
  </si>
  <si>
    <t>4  หลัง</t>
  </si>
  <si>
    <t>7125-002-0001-352-1-4</t>
  </si>
  <si>
    <t>ตู้ไม้ขนาด 80X120 ซม.</t>
  </si>
  <si>
    <t>7110-013-0003-251-1-7</t>
  </si>
  <si>
    <t>โต๊ะตัดผ้า</t>
  </si>
  <si>
    <t>7  ตัว</t>
  </si>
  <si>
    <t>7  เม.ย 26</t>
  </si>
  <si>
    <t>3625-002-0001-261-1-2</t>
  </si>
  <si>
    <t>เครื่องปั้มกระดุมพร้อมอะไหล่</t>
  </si>
  <si>
    <t>7110-013-0003-261-1-4</t>
  </si>
  <si>
    <t>6  มิ.ย 29</t>
  </si>
  <si>
    <t>3530-002-003-292-1</t>
  </si>
  <si>
    <t>จักรเอลน่าลวดลายแบบ 65 รุ่น คาริน่า  2738770</t>
  </si>
  <si>
    <t>7110-002-0001-282-001-004</t>
  </si>
  <si>
    <t>ตู้เก็บเอกสาร 2 บานเปิด</t>
  </si>
  <si>
    <t>3590-006-292-1</t>
  </si>
  <si>
    <t>เครื่องตัดผ้าใบมีดเหลี่ยม ขนาด 8"</t>
  </si>
  <si>
    <t xml:space="preserve"> 19 เม.ย. 31</t>
  </si>
  <si>
    <t>7110-022-0001-261-0001-003</t>
  </si>
  <si>
    <t>ล็อกเกอร์ไม้อัด</t>
  </si>
  <si>
    <t xml:space="preserve"> 19 เม.ย 31</t>
  </si>
  <si>
    <t>7195-008-3111-4</t>
  </si>
  <si>
    <t>ตู้กระจกใส่โชว์เสื้อผ้า</t>
  </si>
  <si>
    <t>ตู้ไม้เก็บเอกสาร</t>
  </si>
  <si>
    <t xml:space="preserve"> 23 มี.ค. 32</t>
  </si>
  <si>
    <t>7195-008-0004-322-001</t>
  </si>
  <si>
    <t>ตู้เก็บวัสดุและโชว์ผลิตผล</t>
  </si>
  <si>
    <t>10  เครื่อง</t>
  </si>
  <si>
    <t>พัดลมตั้งพื้น</t>
  </si>
  <si>
    <t>3605-001-0006-321-1</t>
  </si>
  <si>
    <t>เครื่องทำเครื่องหมายคอนโชว์รุ่น 555-3313</t>
  </si>
  <si>
    <t>2  ตัว</t>
  </si>
  <si>
    <t>3530-002-0003-351-17</t>
  </si>
  <si>
    <t>จักรพาฟท์ลวดลาย รุ่น1475 ทำงานด้วยระบบอิเลคทรอนิค</t>
  </si>
  <si>
    <t xml:space="preserve">33672619,  3672620,  33672625,  33672626,  </t>
  </si>
  <si>
    <t xml:space="preserve">33672627,  33672628,  33672629,  33672630,  </t>
  </si>
  <si>
    <t>33672635,  33672636,  33672637,  33672638,</t>
  </si>
  <si>
    <t>33672639,  33672645,  33672647,  33672648,</t>
  </si>
  <si>
    <t>7110-002-0001-382-005-006</t>
  </si>
  <si>
    <t>10  ชุด</t>
  </si>
  <si>
    <t>7290-007-0002-381-2-3</t>
  </si>
  <si>
    <t>เครื่องรัดผ้าไอน้ำแบบมี กระบอกฉีดน้ำอยู่ด้านบน</t>
  </si>
  <si>
    <t>ระบบอัตโนมัติ      964915,  964228</t>
  </si>
  <si>
    <t>4530-002-004-391-001-010</t>
  </si>
  <si>
    <t>จักรอุตสาหกรรมฝีเข็มตรง</t>
  </si>
  <si>
    <t>3530-002-001-401-001</t>
  </si>
  <si>
    <t>เครื่องตัดผ้าอุตสาหกรรม  ใบมีตรง  10  นิ้ว</t>
  </si>
  <si>
    <t>3530-002-001-401-001-003</t>
  </si>
  <si>
    <t>โต๊ะปฏิบัติการตัดผ้า</t>
  </si>
  <si>
    <t>3  ตัว</t>
  </si>
  <si>
    <t>7910-006-0001-442-001</t>
  </si>
  <si>
    <t>เครื่องดูดฝุ่น</t>
  </si>
  <si>
    <t>5  ตัว</t>
  </si>
  <si>
    <t xml:space="preserve"> 27 ส.ค 44</t>
  </si>
  <si>
    <t>3530-002-001-442-001-3</t>
  </si>
  <si>
    <t>จักรเยบผ้าจาโนเม่ IT 1012 (12 ลาย)</t>
  </si>
  <si>
    <t>7730-003-001-002</t>
  </si>
  <si>
    <t>ห้องพักครู (525)</t>
  </si>
  <si>
    <t>7110-006-0009</t>
  </si>
  <si>
    <t>เก้าอี้ลูกค้าแต่งเล็บ</t>
  </si>
  <si>
    <t>7110-006-0010</t>
  </si>
  <si>
    <t>7125-004-0001</t>
  </si>
  <si>
    <t>ชั้นเก็บอุปกรณ์ทำเล็บ</t>
  </si>
  <si>
    <t>7230-002-0001</t>
  </si>
  <si>
    <t>ม่านบังตา</t>
  </si>
  <si>
    <t>7110-006-0011</t>
  </si>
  <si>
    <t>เก้าอี้อบไอน้ำ</t>
  </si>
  <si>
    <t>7125-004-0008</t>
  </si>
  <si>
    <t>ชั้นเก็บของ 3 ลิ้นชัก  (กลม)</t>
  </si>
  <si>
    <t>7105-003-0011</t>
  </si>
  <si>
    <t>เตียงสระผม</t>
  </si>
  <si>
    <t>7110-006-0012</t>
  </si>
  <si>
    <t>เก้าอี้ขาจาน</t>
  </si>
  <si>
    <t>7110-007-0011-481-001</t>
  </si>
  <si>
    <t>3510-005-0002-481-001</t>
  </si>
  <si>
    <t>จักรเย็บผ้า จาในเม่ SELCTOR 731325421</t>
  </si>
  <si>
    <t>26 มิ.ย. 50</t>
  </si>
  <si>
    <t>กรรไกรไฟฟ้า</t>
  </si>
  <si>
    <t>8440-003-504-001</t>
  </si>
  <si>
    <t>ถุงมือเหล็ก</t>
  </si>
  <si>
    <t>1 คู่</t>
  </si>
  <si>
    <t>เครื่องคอมพิวเตอร์</t>
  </si>
  <si>
    <t>17 ส.ค. 52</t>
  </si>
  <si>
    <t>4120-002-521-001-002</t>
  </si>
  <si>
    <t>เครื่องปรับอากาศแบบแยกส่วนชนิดแขวน</t>
  </si>
  <si>
    <t>ขนาด 24,000 BTU ยี่ห้อ Misushita</t>
  </si>
  <si>
    <t>16 โคม</t>
  </si>
  <si>
    <t>8 ชุด</t>
  </si>
  <si>
    <t>8 ต้น</t>
  </si>
  <si>
    <t>8 เส้น</t>
  </si>
  <si>
    <t>5130-004-0001-612-001</t>
  </si>
  <si>
    <t>7110-007-0011-502-0001</t>
  </si>
  <si>
    <t>โต๊ะสแตนเลสมีล้อ</t>
  </si>
  <si>
    <t>7105-011-511-001</t>
  </si>
  <si>
    <t>ชุดครุภัณฑ์สำหรับห้องพัก  ประกอบด้วย</t>
  </si>
  <si>
    <t>4510-001-511-001-007</t>
  </si>
  <si>
    <t>ชุดครุภัณฑ์สำหรับห้องน้ำ  ประกอบด้วย</t>
  </si>
  <si>
    <t>24  เม.ย.  51</t>
  </si>
  <si>
    <t>4110-001-511-001</t>
  </si>
  <si>
    <t>ตู้เย็นขนาด  5  คิวบิคฟุต</t>
  </si>
  <si>
    <t>7105-013-511-001</t>
  </si>
  <si>
    <t>ที่นอนสปริงพร้อมฐานรอง  6x6.5 ฟุต</t>
  </si>
  <si>
    <t>บ้านพัก ผอ.</t>
  </si>
  <si>
    <t>7910-001-0001-554-001-002</t>
  </si>
  <si>
    <t>เครื่องขัดพื้น Cuality รุ่น WRX-K 1-3</t>
  </si>
  <si>
    <t>3510-001-0001-554-001</t>
  </si>
  <si>
    <t>เครื่องอบผ้า Electrolux รุ่น EDV</t>
  </si>
  <si>
    <t>3510-006-0001-554-001</t>
  </si>
  <si>
    <t>เตารีดไอน้ำ Tefel</t>
  </si>
  <si>
    <t>ห้องซักรีด</t>
  </si>
  <si>
    <t>3590-006-0001-556-001-009</t>
  </si>
  <si>
    <t xml:space="preserve">ชุดครุภัณฑ์ห้องปฏิบัติการงานส่วนหน้าโรงแรม  </t>
  </si>
  <si>
    <t>3590-006-0001-556-001</t>
  </si>
  <si>
    <t>1. เค้าเตอร์งานบริการส่วนหน้า 1 ชุด</t>
  </si>
  <si>
    <t>3590-006-0001-556-004</t>
  </si>
  <si>
    <t xml:space="preserve">    งานรับจองห้องพัก (Rcservation)</t>
  </si>
  <si>
    <t xml:space="preserve">    และงานบริการส่วนหน้า</t>
  </si>
  <si>
    <t>3590-006-0001-556-005</t>
  </si>
  <si>
    <t xml:space="preserve">    แขก 4-6 คน 1 ชุด</t>
  </si>
  <si>
    <t>3590-006-0001-556-006</t>
  </si>
  <si>
    <t xml:space="preserve">    ดื่มบริเวณ Lobby Bar</t>
  </si>
  <si>
    <t>3590-006-0001-556-009</t>
  </si>
  <si>
    <t xml:space="preserve">    ไม่ต่ำกว่า  40 นิ้ว</t>
  </si>
  <si>
    <t>ครุภัณฑ์ชุดปฏิบัติการซัก อบ รีด</t>
  </si>
  <si>
    <t>8415-020-0002-556-001-010</t>
  </si>
  <si>
    <t xml:space="preserve">1. โปรแกรมสำเร็จรูปการออกแบบ  </t>
  </si>
  <si>
    <t>16  ชุด</t>
  </si>
  <si>
    <t>16 เครื่อง</t>
  </si>
  <si>
    <t>3 ชุด</t>
  </si>
  <si>
    <t>1 ระบบ</t>
  </si>
  <si>
    <t>21 ส.ค. 58</t>
  </si>
  <si>
    <t xml:space="preserve">งปม. </t>
  </si>
  <si>
    <t>บ้านพักครู</t>
  </si>
  <si>
    <t>เครื่องผสมอาหาร Kenwood รุ่น KM-760</t>
  </si>
  <si>
    <t>7330-013-0001-611-001-002</t>
  </si>
  <si>
    <t>3510-011-0001-615-001</t>
  </si>
  <si>
    <t>4120-001-0009-611-001</t>
  </si>
  <si>
    <t>ประเภทเงิน</t>
  </si>
  <si>
    <t>7110-002-0005-442-1,2</t>
  </si>
  <si>
    <t>ตู้เหล็ก 2 บานเลื่อน</t>
  </si>
  <si>
    <t>6730-001-0002-464-014</t>
  </si>
  <si>
    <t>จอรับภาพ ขนาด 70"x70"</t>
  </si>
  <si>
    <t>7125-002-0001-482-002</t>
  </si>
  <si>
    <t>ตู้ชั้นวางโทรทัศน์</t>
  </si>
  <si>
    <t>4120-001-0001-492-482-051</t>
  </si>
  <si>
    <t xml:space="preserve">เครื่องปรับอากาศ  38000  BTU   </t>
  </si>
  <si>
    <t>4 ส.ค. 51</t>
  </si>
  <si>
    <t>5520-002-512-001-002</t>
  </si>
  <si>
    <t>บานประตูอลูมิเนียม</t>
  </si>
  <si>
    <t>14 เครื่อง</t>
  </si>
  <si>
    <t>6730-010-522-001</t>
  </si>
  <si>
    <t>6730-009-522-001</t>
  </si>
  <si>
    <t>จอมอเตอร์ไฟฟ้า 150"</t>
  </si>
  <si>
    <t>กระดานไวท์บอร์ด</t>
  </si>
  <si>
    <t>เครื่องโปรเจคเตอร์</t>
  </si>
  <si>
    <t>13 ส.ค. 57</t>
  </si>
  <si>
    <t>เครื่องสำรองไฟฟ้า</t>
  </si>
  <si>
    <t>เครื่องพิมพ์คอมพิวเตอร์</t>
  </si>
  <si>
    <t>6730-001-0001-623-002</t>
  </si>
  <si>
    <t>เครื่องฉาย Projector Epson EB-W41</t>
  </si>
  <si>
    <t>เครื่องสำรองไฟ (UPS)</t>
  </si>
  <si>
    <t>6110-005-0001-631-061-075</t>
  </si>
  <si>
    <t>7110-003-0016-281-2</t>
  </si>
  <si>
    <t>โต๊ะ NT  3030</t>
  </si>
  <si>
    <t>7125-002-0001-292-1-2</t>
  </si>
  <si>
    <t>ชั้นวางเครื่องพิมพ์ดีด</t>
  </si>
  <si>
    <t>7110-007-0027-301-1-21</t>
  </si>
  <si>
    <t>โต๊ะวางเครื่องคำนวณเลขไฟฟ้า</t>
  </si>
  <si>
    <t>7195-008-0001-321</t>
  </si>
  <si>
    <t>2  ตู้</t>
  </si>
  <si>
    <t>7110-001-0004-282-1</t>
  </si>
  <si>
    <t>ตู้กระจกบานเลื่อน</t>
  </si>
  <si>
    <t>1  ตู้</t>
  </si>
  <si>
    <t>7110-001-0004-282-2</t>
  </si>
  <si>
    <t xml:space="preserve"> 10 มิ.ย. 34</t>
  </si>
  <si>
    <t>7125-002-003-342-3-4</t>
  </si>
  <si>
    <t>ห้องพักครูเลขานุการ</t>
  </si>
  <si>
    <t>7110-002-011</t>
  </si>
  <si>
    <t>ตู้เหล็ก 2  บาน</t>
  </si>
  <si>
    <t>7110-007-0003-352-69-87</t>
  </si>
  <si>
    <t>โต๊ะวางเครื่องพิมพ์ดีด</t>
  </si>
  <si>
    <t>19  ตัว</t>
  </si>
  <si>
    <t>7110-007-0004-352-1-10</t>
  </si>
  <si>
    <t>โต๊ะวางเครื่องพิมพ์ดีดบุไม้อัดสัก</t>
  </si>
  <si>
    <t>10  ตัว</t>
  </si>
  <si>
    <t>7110002-0001-362-036-037</t>
  </si>
  <si>
    <t>7430-001-003-362-1-5</t>
  </si>
  <si>
    <t>5  เครื่อง</t>
  </si>
  <si>
    <t>No.6616799  แคร่6616760</t>
  </si>
  <si>
    <t>No.6616773 แคร่6625752</t>
  </si>
  <si>
    <t>No. 6613119  แคร่  6607485</t>
  </si>
  <si>
    <t xml:space="preserve"> No.6616627  แคร่6625619</t>
  </si>
  <si>
    <t xml:space="preserve"> No.661671  แคร่6628648</t>
  </si>
  <si>
    <t>7430-001-0011-362-1-10</t>
  </si>
  <si>
    <t>เครื่องพิมพ์ดีดภาษาไทยโอลิมเปีย</t>
  </si>
  <si>
    <t>No.6642837 แคร่6637742,  No.6642797 แคร่ 6642418</t>
  </si>
  <si>
    <t>No.6637924 แคร่6642422,  No.6642692 แคร่6642422</t>
  </si>
  <si>
    <t>No.6642749 แคร่6642561,  No.6642498 แคร่6642674</t>
  </si>
  <si>
    <t>No.6642498 แคร่ 6642766, No.6642825 แคร่ 6642797</t>
  </si>
  <si>
    <t>No.6642439 แคร่6642814,  No.6637863 แคร่6642881</t>
  </si>
  <si>
    <t>7430-003-0001-361-1-10</t>
  </si>
  <si>
    <t>โต๊ะพิมพ์ดีดพร้อมเก้าอี้</t>
  </si>
  <si>
    <t>7430-001-0005-373-1</t>
  </si>
  <si>
    <t>เครื่องพิมพ์ดีดพร้อมโต๊ะ</t>
  </si>
  <si>
    <t>ยี่ห้อ  โอลิมเปีย  18"</t>
  </si>
  <si>
    <t>No.6751326  แคร่ 6748303</t>
  </si>
  <si>
    <t>No.6751104  แคร่ 6748483</t>
  </si>
  <si>
    <t>No.6751234  แคร่  6748880</t>
  </si>
  <si>
    <t>7430-001-0012-381-1-40</t>
  </si>
  <si>
    <t>โต๊ะพร้อมเก้าอี้พิมพ์ดีด</t>
  </si>
  <si>
    <t>40  ชุด</t>
  </si>
  <si>
    <t>7430-001-372-001-8</t>
  </si>
  <si>
    <t>เครื่องพิมพ์ดีดไทย 18"  โอลิมเปีย</t>
  </si>
  <si>
    <t>8  เครื่อง</t>
  </si>
  <si>
    <t>6781415,  6778400,   6781568,  6778452</t>
  </si>
  <si>
    <t xml:space="preserve">6781607,  6778550,   5081079,  5081455   </t>
  </si>
  <si>
    <t>6781415, 6778400,  6781568, 6778452</t>
  </si>
  <si>
    <t>6781607, 6778550,  6782045, 6778610</t>
  </si>
  <si>
    <t>7430-001-0001-383-1-12</t>
  </si>
  <si>
    <t>เครื่องพิมพ์ดีด SG 3N</t>
  </si>
  <si>
    <t>12เครื่อง</t>
  </si>
  <si>
    <t>6668495,  6679054,  6801914,  6811081</t>
  </si>
  <si>
    <t>6852332,  6691204,  6774323,  6679101</t>
  </si>
  <si>
    <t>6887306,  6678836,  6829056,  6821732</t>
  </si>
  <si>
    <t>7430-001-0011-381-1-40</t>
  </si>
  <si>
    <t>เครื่องพิมพ์ดีดภาษาไทย</t>
  </si>
  <si>
    <t>18" SG 3N โอลิมเปีย</t>
  </si>
  <si>
    <t>6868303, 6857861, 6870141, 6868847, 6868841</t>
  </si>
  <si>
    <t>686884, 6871173, 6871619, 6871290, 6868904</t>
  </si>
  <si>
    <t>6871202, 6871089, 6871036, 6868634, 6871050</t>
  </si>
  <si>
    <t>6868954, 6868946, 6871147, 6871166, 6868923</t>
  </si>
  <si>
    <t>6871172, 6871141, 6871061, 6871074, 6871120</t>
  </si>
  <si>
    <t>6871324, 6868887, 6871136, 6871102, 6868699</t>
  </si>
  <si>
    <t>6868860, 6871111, 6868354, 6871699, 6871209</t>
  </si>
  <si>
    <t>6871264, 6871386, 6871266, 6871575, 6871576</t>
  </si>
  <si>
    <t>40 ชุด</t>
  </si>
  <si>
    <t>เครื่องพิมพ์ดีดภาษาอังกฤษ</t>
  </si>
  <si>
    <t>18" SG 3N olympia</t>
  </si>
  <si>
    <t xml:space="preserve"> -6875187-6873120-6873124-6873202</t>
  </si>
  <si>
    <t xml:space="preserve"> -6873247-6873110-6875199-6873247</t>
  </si>
  <si>
    <t xml:space="preserve"> -6873316-6875186-6873164-6873306</t>
  </si>
  <si>
    <t xml:space="preserve"> -6873315-6875080-6873224-6873097</t>
  </si>
  <si>
    <t xml:space="preserve"> -6875107-6873332-6875067-6873067</t>
  </si>
  <si>
    <t xml:space="preserve"> -6873332-6875172-6875210-6873303</t>
  </si>
  <si>
    <t xml:space="preserve"> -68773148-6873185 -6873099-6875040</t>
  </si>
  <si>
    <t xml:space="preserve"> -6873110-6875177 -6873170-6873128</t>
  </si>
  <si>
    <t xml:space="preserve"> -6873140-6873138 -6875054-6875026</t>
  </si>
  <si>
    <t xml:space="preserve"> -6875063-6875060-6873169-6875174</t>
  </si>
  <si>
    <t>7430-003-0001-381-1-20</t>
  </si>
  <si>
    <t>7460-016-0001-381-1</t>
  </si>
  <si>
    <t>เครื่องฉายภาพข้ามศรีษะ</t>
  </si>
  <si>
    <t>9 เครื่อง</t>
  </si>
  <si>
    <t>7430-002-0001-393-1-10</t>
  </si>
  <si>
    <t>เครื่องพิมพ์ดีด 18"</t>
  </si>
  <si>
    <t>7 เครื่อง</t>
  </si>
  <si>
    <t>7125-002-402-001-2</t>
  </si>
  <si>
    <t>ตู้เหล็ก  2 บานเปิด</t>
  </si>
  <si>
    <t>7430-001-0001-403-0-14</t>
  </si>
  <si>
    <t>7430-001-0002-403-1-14</t>
  </si>
  <si>
    <t>4120-001-0001-411-1-2</t>
  </si>
  <si>
    <t>เครื่องปรับอากาศ 32,000 บีทียู</t>
  </si>
  <si>
    <t>เครื่องพิมพ์ดีดภาษาอังกฤษ โอลิมเปีย SG3N</t>
  </si>
  <si>
    <t>26 เครื่อง</t>
  </si>
  <si>
    <t>7430-001-0002</t>
  </si>
  <si>
    <t>เครื่องพิมพ์ดีดภาษาไทย โอลิมเปีย SG3N</t>
  </si>
  <si>
    <t>เครื่องพิมพ์ดีดภาษาอังกฤษโอลิมเปีย SG3N</t>
  </si>
  <si>
    <t>7430-001-0001-382-1-6</t>
  </si>
  <si>
    <t>เครื่องพิมพ์ดีด  18"  OLIMPAI</t>
  </si>
  <si>
    <t>7110-007-0001</t>
  </si>
  <si>
    <t>โต๊ะพิมพ์ดีด 70x53x90</t>
  </si>
  <si>
    <t xml:space="preserve"> 30 พ.ย 44</t>
  </si>
  <si>
    <t>7125-004-441-001-7</t>
  </si>
  <si>
    <t>ชั้นวางของ (ตู้ยา)</t>
  </si>
  <si>
    <t>7110-007-0001-451-001-002</t>
  </si>
  <si>
    <t>4120-001-0001-468-043-045</t>
  </si>
  <si>
    <t>7110-030-471-001-006</t>
  </si>
  <si>
    <t>โต๊ะวางเครื่องบันทึกและถอดข้อความ</t>
  </si>
  <si>
    <t>7460-016-471-001-020</t>
  </si>
  <si>
    <t>เครื่องคำนวณเล 14 หลัก ชาร์ป  CS4194</t>
  </si>
  <si>
    <t>20 เครื่อง</t>
  </si>
  <si>
    <t>7195-003-472-001</t>
  </si>
  <si>
    <t>ตู้ทีวี  (ชั้นวาง  29 นิ้ว)</t>
  </si>
  <si>
    <t>7125-001-472-001-002</t>
  </si>
  <si>
    <t>ตู้ล็อคเกอร์ (ใส่แบบฟอร์มเอกสาร)</t>
  </si>
  <si>
    <t>31 ต.ค. 50</t>
  </si>
  <si>
    <t>ตู้ล็อคเกอร์ 18 ช่อง  (ตู้เก็บเครื่องคำนวณเลข)</t>
  </si>
  <si>
    <t>7125-002-502-001</t>
  </si>
  <si>
    <t>ตู้เก็บเครื่องคำนวณเลข (ล็อคเกอร์ 18  ช่อง)</t>
  </si>
  <si>
    <t>จอรับภาพโปรเจคเตอร์ 150"</t>
  </si>
  <si>
    <t>30 มิ.ย. 52</t>
  </si>
  <si>
    <t>5520-002-522-001-002</t>
  </si>
  <si>
    <t>บานประตูสวิงอลูมิเนียม 90X210 ซม.</t>
  </si>
  <si>
    <t>ขนาด 36,000 ยี่ห้อง Misushita</t>
  </si>
  <si>
    <t>7125-001-0001-612-001-003</t>
  </si>
  <si>
    <t>6730-002-0006-612-007</t>
  </si>
  <si>
    <t>จอ Projector Screenboy 150"</t>
  </si>
  <si>
    <t>Projector Acer P1166P</t>
  </si>
  <si>
    <t>6730-002-0005-612-001</t>
  </si>
  <si>
    <t>เครื่องพิมพ์ HP Laserget Pro Cpi525 n Color</t>
  </si>
  <si>
    <t>7420-001-0001-612-001</t>
  </si>
  <si>
    <t>10 ธ.ค. 54</t>
  </si>
  <si>
    <t>เครื่องคำนวณเลข Sharp CS-4194 HC 14 หลัก</t>
  </si>
  <si>
    <t>7105-004-0008-272-1</t>
  </si>
  <si>
    <t>โต๊ะปฏิบัติงานศิลป์</t>
  </si>
  <si>
    <t>6720-008-301-1</t>
  </si>
  <si>
    <t>แท่นพิมพ์ไม้และโลหะพร้อมลูกกลิ้ง 30 " x50 " x8 "</t>
  </si>
  <si>
    <t>ชั่วคราว</t>
  </si>
  <si>
    <t>3210-002-0001-301-1</t>
  </si>
  <si>
    <t>เลื่อยตัดกรอบไม้เข้ามุมต่าง ๆ มาดาติก้ารุ่น LS  1,400</t>
  </si>
  <si>
    <t>4140-002-0001-312-1</t>
  </si>
  <si>
    <t>พัดลมดูดอากาศ 10" โตชิบา VRH 20 P 25P 30P</t>
  </si>
  <si>
    <t>7125-002-0002-332-1</t>
  </si>
  <si>
    <t>ตู้ไม้เนื้อแข็งบานทึบ ขนด 100x50x80  ซม.</t>
  </si>
  <si>
    <t>8202-006-0001-401-001-002</t>
  </si>
  <si>
    <t>เครื่องพ่นแอร์บรัช</t>
  </si>
  <si>
    <t>6675-001-0001</t>
  </si>
  <si>
    <t>ขาหยั่งเขียนภาพ</t>
  </si>
  <si>
    <t>40 ตัว</t>
  </si>
  <si>
    <t>3630-007-0001</t>
  </si>
  <si>
    <t>แป้นหมุนตกแต่ง</t>
  </si>
  <si>
    <t>10 แป้น</t>
  </si>
  <si>
    <t>3630-007-0002</t>
  </si>
  <si>
    <t>จิ๊กเกอร์สไลด์</t>
  </si>
  <si>
    <t>แป้นหมุนไฟฟ้า</t>
  </si>
  <si>
    <t>3 แป้น</t>
  </si>
  <si>
    <t>ด้านหลังอาคาร 3</t>
  </si>
  <si>
    <t>7110-002-0005-411-001</t>
  </si>
  <si>
    <t>ตู้เก็บกระดาษผลงาน (ตู้แผนที่)</t>
  </si>
  <si>
    <t>7110-007-0001-411-001-040</t>
  </si>
  <si>
    <t>โต๊ะเขียนแบบพร้อมอุปกรณ์</t>
  </si>
  <si>
    <t>7110-002-0006</t>
  </si>
  <si>
    <t>ตู้เหล็กบานเลื่อนกระจก 4 ฟุต</t>
  </si>
  <si>
    <t>7110-007-431-001-8</t>
  </si>
  <si>
    <t>โต๊ะพับเอนกประสงค์</t>
  </si>
  <si>
    <t>7110-006-431-001-4</t>
  </si>
  <si>
    <t>เก้าอี้</t>
  </si>
  <si>
    <t>7110-002-0001-442-001-006</t>
  </si>
  <si>
    <t>ตู้เหล็ก  2  บาน</t>
  </si>
  <si>
    <t>4120-001-0001-443-016</t>
  </si>
  <si>
    <t>7195-008-0001-442-01-02</t>
  </si>
  <si>
    <t>ตู้กระจกมีล้อเลื่อน</t>
  </si>
  <si>
    <t>5 ตัว</t>
  </si>
  <si>
    <t xml:space="preserve"> 28 ก.ค. 46</t>
  </si>
  <si>
    <t>7110-013-461-001</t>
  </si>
  <si>
    <t>หุ่นสากลลอยตัว</t>
  </si>
  <si>
    <t xml:space="preserve"> 29 ก.ค. 46</t>
  </si>
  <si>
    <t>7125-006-461-001</t>
  </si>
  <si>
    <t>ตู้เก็บแผนที่ ผลงาน</t>
  </si>
  <si>
    <t>7110-013-471-001</t>
  </si>
  <si>
    <t>ตู้ไฟถ่ายสกรีน</t>
  </si>
  <si>
    <t>17 ส.ค 47</t>
  </si>
  <si>
    <t>7110-013-471-001-3</t>
  </si>
  <si>
    <t>แท่นพิมพ์สกรีน</t>
  </si>
  <si>
    <t>3 แท่ง</t>
  </si>
  <si>
    <t>อาคาร 3</t>
  </si>
  <si>
    <t>กล้องอัลฟ่า Sony DSLR-A350X</t>
  </si>
  <si>
    <t>เครื่องเสียง Sony  DHC-AZ550</t>
  </si>
  <si>
    <t>29 ก.ค. 52</t>
  </si>
  <si>
    <t>เครื่องคอมพิวเตอร์ ยี่ห้อ ACER รุ่น Veritor M6706</t>
  </si>
  <si>
    <t>6730-001-522-001</t>
  </si>
  <si>
    <t>Projector ยี่ห้อ ACER รุ่น S1200</t>
  </si>
  <si>
    <t>7110-021-522-001</t>
  </si>
  <si>
    <t>เครื่องตัดสติ๊กเกอร์ King Cut</t>
  </si>
  <si>
    <t>5 ชุด</t>
  </si>
  <si>
    <t>323, ประชาสัมพันธ์</t>
  </si>
  <si>
    <t>6720-005-0004-612-001-002</t>
  </si>
  <si>
    <t>โทรทัศน์สี 32 นิ้ว  LCD Sony KLV-32</t>
  </si>
  <si>
    <t>5820-005-0001-612-001</t>
  </si>
  <si>
    <t>7430-008-0024-612-001</t>
  </si>
  <si>
    <t>เครื่องพิมพ์ Canon รุ่น IP 1980</t>
  </si>
  <si>
    <t>5130-007-0002-612-001</t>
  </si>
  <si>
    <t>สว่านไร้สาย Maktee รุ่น 10mm</t>
  </si>
  <si>
    <t>สว่านกะแทก Makita 16มม.</t>
  </si>
  <si>
    <t>1385-006-0002-611-001-002</t>
  </si>
  <si>
    <t>5130-007-0001-612-001</t>
  </si>
  <si>
    <t xml:space="preserve">สว่านไฟฟ้าไร้สาย Makita รุ่น 6261D 10mm. </t>
  </si>
  <si>
    <t>เครื่องพิมพ์ HP Officejet 7000</t>
  </si>
  <si>
    <t>7430-008-0013-612-001</t>
  </si>
  <si>
    <t>7490-015-0001-612-001</t>
  </si>
  <si>
    <t>7430-008-0002-612-001</t>
  </si>
  <si>
    <t>15 ม.ค. 61</t>
  </si>
  <si>
    <t>7690-003-0002-621-005-008</t>
  </si>
  <si>
    <t>26 ม.ค. 61</t>
  </si>
  <si>
    <t>7440-001-0050-611-001-005</t>
  </si>
  <si>
    <t>คอมพิวเตอร์ Apple, iMac 27" RAM 8 GB</t>
  </si>
  <si>
    <t>19 ก.พ. 61</t>
  </si>
  <si>
    <t>7440-001-0051-613-001-002</t>
  </si>
  <si>
    <t>คอมพิวเตอร์ Desktop HP Pavilion 570-p025I</t>
  </si>
  <si>
    <t>15 ม.ค. 62</t>
  </si>
  <si>
    <t>6110-005-0001-621-004-011</t>
  </si>
  <si>
    <t>8 เครื่อง</t>
  </si>
  <si>
    <t>009-012</t>
  </si>
  <si>
    <t>7690-003-0002-621-001-004,</t>
  </si>
  <si>
    <t>ชุดโปรแกรม Windows 10 Home 64bit</t>
  </si>
  <si>
    <t>7440-001-0054-621-001-004</t>
  </si>
  <si>
    <t xml:space="preserve">คอมพิวเตอร์ Apple, iMac </t>
  </si>
  <si>
    <t>25 ก.ย. 63</t>
  </si>
  <si>
    <t>เครื่องคอมพิวเตอร์แท็ปเล็ต</t>
  </si>
  <si>
    <t>7720-005-0008-631-001-002</t>
  </si>
  <si>
    <t>1 เส้น</t>
  </si>
  <si>
    <t>2 เส้น</t>
  </si>
  <si>
    <t>อุปกรณ์กระจายสัญญาณเครือข่าย 8 พอร์ต</t>
  </si>
  <si>
    <t>เครื่องรับโทรศัทน์ LG รุ่น PZ570 50"</t>
  </si>
  <si>
    <t>7730-003-0005-612-001</t>
  </si>
  <si>
    <t xml:space="preserve">โทรทัศน์ JVC แบบจอ LCD ขนาด 32" </t>
  </si>
  <si>
    <t>7740-005-0001-611-001-002</t>
  </si>
  <si>
    <t>เครื่องคอมพิวเตอร์ ASUS</t>
  </si>
  <si>
    <t>7440-001-0005-611-001-010</t>
  </si>
  <si>
    <t>9802-002-0002-611-001</t>
  </si>
  <si>
    <t>8415-020-0001-611-001-015</t>
  </si>
  <si>
    <t>8415-020-0001-611-003</t>
  </si>
  <si>
    <t>8415-020-0001-611-004</t>
  </si>
  <si>
    <t>8415-020-0001-611-006</t>
  </si>
  <si>
    <t>8415-020-0001-611-008</t>
  </si>
  <si>
    <t>8415-020-0001-611-009</t>
  </si>
  <si>
    <t>8415-020-0001-611-010</t>
  </si>
  <si>
    <t>8415-020-0001-611-011</t>
  </si>
  <si>
    <t>8415-020-0001-611-013</t>
  </si>
  <si>
    <t>8415-020-0001-611-014</t>
  </si>
  <si>
    <t>7460-001-0003-612-001</t>
  </si>
  <si>
    <t>9905-001-0002-611-003-004</t>
  </si>
  <si>
    <t>2  อัน</t>
  </si>
  <si>
    <t>โครงแบล็คดร็อฟ POP UP แบบโค้ง 3*5ช่อง</t>
  </si>
  <si>
    <t>7440-001-0014-631-002-016</t>
  </si>
  <si>
    <t>เครื่องคอมพิวเตอร์โน๊ตบุ๊ค Acer Travelmate 4740G</t>
  </si>
  <si>
    <t>กระดานอิเล็กทรอนิกส์ Gygar Interragetive</t>
  </si>
  <si>
    <t>7430-008-0045-631-003-012</t>
  </si>
  <si>
    <t>7740-005-0002-612-001</t>
  </si>
  <si>
    <t>เครื่องไมโครคอมพิวเตอร์ประมวลผลทั่วไป Lenovo</t>
  </si>
  <si>
    <t>7440-001-0031-615-001-005</t>
  </si>
  <si>
    <t>คอมพิวเตอร์โน๊ตบุ๊คโตซิบา รุ่น Satellite L755-1001XT</t>
  </si>
  <si>
    <t>7440-001-0015-612-001</t>
  </si>
  <si>
    <t>7430-008-0047-621-002-005</t>
  </si>
  <si>
    <t>1 ป้าย</t>
  </si>
  <si>
    <t>เครื่องคอมพิวเตอร์  Acer Aspise Gs610-254</t>
  </si>
  <si>
    <t>11 ก.พ. 53</t>
  </si>
  <si>
    <t>5850-017-0001-631-004-008</t>
  </si>
  <si>
    <t>7430-008-0009-631-018-027</t>
  </si>
  <si>
    <t>5 จอ</t>
  </si>
  <si>
    <t>17 มี.ค. 64</t>
  </si>
  <si>
    <t>6675-013-0001-643-001</t>
  </si>
  <si>
    <t>ชุดเครื่องพิมพ์ผ้าแบบใช้หมึกพริกเมนท์</t>
  </si>
  <si>
    <t>31 มี.ค. 64</t>
  </si>
  <si>
    <t>4120-001-0012-612-007</t>
  </si>
  <si>
    <t>27 ส.ค. 64</t>
  </si>
  <si>
    <t>4120-001-0020-642-020-021</t>
  </si>
  <si>
    <t>4120-001-0001-453-036-037</t>
  </si>
  <si>
    <t>เครื่องปรับอากาศ Great Aire 38000 BTU</t>
  </si>
  <si>
    <t>20 ก.ค. 52</t>
  </si>
  <si>
    <t>จอรับภาพขนาด 100 นิ้ว ทะแยงมุม</t>
  </si>
  <si>
    <t>7110-007-0001-532-040-080</t>
  </si>
  <si>
    <t>โต๊ะวางเครื่องคอมพิวเตอร์และเก้าอี้</t>
  </si>
  <si>
    <t>เครื่องปรับอากาศ California 38300BTU</t>
  </si>
  <si>
    <t>4120-001-0014-611-001-002</t>
  </si>
  <si>
    <t>7440-103-522-001</t>
  </si>
  <si>
    <t>6110-005-0001-611-046</t>
  </si>
  <si>
    <t>7125-002-391-001-2</t>
  </si>
  <si>
    <t>ตู้เหล็ก  2  บานเลื่อน</t>
  </si>
  <si>
    <t>4120-001-0001-423</t>
  </si>
  <si>
    <t>เครื่องปรับอากาศ  ขนาด 13,000  BTU</t>
  </si>
  <si>
    <t>7110-007-431-001-20</t>
  </si>
  <si>
    <t>โต๊ะวางคอมพิวเตอร์</t>
  </si>
  <si>
    <t xml:space="preserve"> 10 เม.ย. 45</t>
  </si>
  <si>
    <t>4120-001-0001-452-033-034</t>
  </si>
  <si>
    <t xml:space="preserve">เครื่องปรับอากาศ ขนาด 25,000 บีทียู </t>
  </si>
  <si>
    <t xml:space="preserve"> 25 มี.ค. 45</t>
  </si>
  <si>
    <t>4120-001-0001-453-035</t>
  </si>
  <si>
    <t>เครื่องปรับอากาศ 25,000 บีทียู</t>
  </si>
  <si>
    <t>4120-001-0001-472-001</t>
  </si>
  <si>
    <t>เครื่องปรับอากาศ ขนาด 25000 BTU</t>
  </si>
  <si>
    <t>7110-007-0001-472-194-213</t>
  </si>
  <si>
    <t>7110-001-0001-482-002</t>
  </si>
  <si>
    <t>7110-001-0001-483-003</t>
  </si>
  <si>
    <t>ตู้เอกสาร 2 บานเลื่อน</t>
  </si>
  <si>
    <t>7110-007-0001-532-001-040</t>
  </si>
  <si>
    <t>7460-002-532-001-002</t>
  </si>
  <si>
    <t>ชุดเครื่องเสียงพร้อมลำโพง</t>
  </si>
  <si>
    <t>7440-103-542-001-020</t>
  </si>
  <si>
    <t>7440-305-544-001</t>
  </si>
  <si>
    <t>เครื่องพิมพ์HP Laserjet</t>
  </si>
  <si>
    <t>7440-001-0001-544-028</t>
  </si>
  <si>
    <t xml:space="preserve">ชุดคอมพิวเตอร์ </t>
  </si>
  <si>
    <t>ห้องพักครูคอมฯ</t>
  </si>
  <si>
    <t>4120-001-0001-544-001</t>
  </si>
  <si>
    <t>โซฟาแบบเข้ามุม</t>
  </si>
  <si>
    <t>13 ส.ค 57</t>
  </si>
  <si>
    <t>17 ส.ค. 57</t>
  </si>
  <si>
    <t>7105-007-0001-572-001</t>
  </si>
  <si>
    <t>713 อ.กตัญญู</t>
  </si>
  <si>
    <t>สาขาคอมพิวเตอร์</t>
  </si>
  <si>
    <t>เครื่องคอมพิวเตอร์ Acer Aspire</t>
  </si>
  <si>
    <t>เครื่องปรับอากาศ Fasion Fuer36/36000BTU</t>
  </si>
  <si>
    <t>6730-007-0005-612-001</t>
  </si>
  <si>
    <t>เครื่องฉายภาพโปรเจคเตอร์ Acer X1213 (3D)</t>
  </si>
  <si>
    <t>จอโปรเจคเตอร์ 120" +รีโมทพร้อมขาตั้ง</t>
  </si>
  <si>
    <t>6730-002-0004-612-001</t>
  </si>
  <si>
    <t>6730-007-0007-611-001</t>
  </si>
  <si>
    <t>เครื่องฉายภาพโปรเจ็คเตอร์ Acer X1210</t>
  </si>
  <si>
    <t>เครื่องไมโครคอมพิวเตอร์ Lemet</t>
  </si>
  <si>
    <t>7440-001-0033-613-001-016</t>
  </si>
  <si>
    <t>เครื่องปรับอากาศ 36000BTU Fusion</t>
  </si>
  <si>
    <t>กระดานอิเล็กทรอนิกส์</t>
  </si>
  <si>
    <t>7460-001-0001-611-001-003</t>
  </si>
  <si>
    <t>4120-001-0010-614-001-002</t>
  </si>
  <si>
    <t>14 ส.ค. 58</t>
  </si>
  <si>
    <t>18 ส.ค. 58</t>
  </si>
  <si>
    <t>7440-008-0001-614-001-002</t>
  </si>
  <si>
    <t>อุปกรณ์กระจายสัญญาณ</t>
  </si>
  <si>
    <t>14 ก.ย. 61</t>
  </si>
  <si>
    <t>24 ม.ค. 63</t>
  </si>
  <si>
    <t>7440-001-0045-633-002</t>
  </si>
  <si>
    <t>ครุภัณฑ์ห้องเรียนแบบอินเตอร์เน็ตแอคทีป</t>
  </si>
  <si>
    <t>10 ก.ย. 63</t>
  </si>
  <si>
    <t>7440-001-0002-631-004-033</t>
  </si>
  <si>
    <t>30 เครื่อง</t>
  </si>
  <si>
    <t>เครื่องสำรองไฟฟ้า UPS</t>
  </si>
  <si>
    <t>6110-005-0001-631-016-030,</t>
  </si>
  <si>
    <t>076-090</t>
  </si>
  <si>
    <t>เครื่องคอมพิวเตอร์ All In One</t>
  </si>
  <si>
    <t>7430-008-0009-631-003-017</t>
  </si>
  <si>
    <t>6110-005-0001-631-031-045</t>
  </si>
  <si>
    <t>เครื่องปรับอากาศขนาด36,000BTU Snow Sea</t>
  </si>
  <si>
    <t>7110-002-0001-312-1-2</t>
  </si>
  <si>
    <t>ตู้เอกสาร  4  ลิ้นชัก</t>
  </si>
  <si>
    <t>3  เม.ย 32</t>
  </si>
  <si>
    <t>7110-007-00017-322-1</t>
  </si>
  <si>
    <t>ที่นั่งพร้อมเบาะ</t>
  </si>
  <si>
    <t>4110-001-0001-393-1</t>
  </si>
  <si>
    <t>ตู้เย็น 4.5 คิว CR 1209 -20402017</t>
  </si>
  <si>
    <t>7440-001-0001-403-001</t>
  </si>
  <si>
    <t>เครื่องคอมพิวเตอร์ Digilal</t>
  </si>
  <si>
    <t>29  ก.พ. 43</t>
  </si>
  <si>
    <t>7195-001-433-001</t>
  </si>
  <si>
    <t>ตู้เก็บยา</t>
  </si>
  <si>
    <t>7125-006-443-001-2</t>
  </si>
  <si>
    <t>7125-004-441-001-4</t>
  </si>
  <si>
    <t>4  ตัว</t>
  </si>
  <si>
    <t>4520-007-0001-442-010</t>
  </si>
  <si>
    <t>ชุดพัดลมดูดควัน</t>
  </si>
  <si>
    <t>7125-002-0007-442-001</t>
  </si>
  <si>
    <t>ตู้เสื้อผ้า</t>
  </si>
  <si>
    <t>องค์การ</t>
  </si>
  <si>
    <t>เครื่องปรับอากาศ Hyper Cool 25,000 BTU</t>
  </si>
  <si>
    <t>7450-007-0003-492-001-002</t>
  </si>
  <si>
    <t>ลำโพง JBL  Sf15i</t>
  </si>
  <si>
    <t>7110-002-0001-505-003</t>
  </si>
  <si>
    <t>ตู้เก็บเครื่องเสียง 200x220x60 ซม.</t>
  </si>
  <si>
    <t>7110-002-0001-505-004-005</t>
  </si>
  <si>
    <t xml:space="preserve">ตู้เก็บเอกสาร 240x90x50 ซม. </t>
  </si>
  <si>
    <t>เครื่องขยายเสียง</t>
  </si>
  <si>
    <t>เครื่องพิมพ์คอมพิวเตอร์  Laser</t>
  </si>
  <si>
    <t>เครื่องแยกเสียง</t>
  </si>
  <si>
    <t>ตู้ลำโพง 15 นิ้ว</t>
  </si>
  <si>
    <t>7440-001-0001-502-001</t>
  </si>
  <si>
    <t>18 ต.ค. 50</t>
  </si>
  <si>
    <t>บอร์ดบานเลื่อน 8.40X1.20 เมตร</t>
  </si>
  <si>
    <t>1 บอร์ด</t>
  </si>
  <si>
    <t>7440-103-512-001</t>
  </si>
  <si>
    <t>ตู้ลำโพงขนาด 18 นิ้ว รุ่น BPH-118</t>
  </si>
  <si>
    <t>7710-009-522-001</t>
  </si>
  <si>
    <t>กีตาร์ไฟฟ้า Baracuda</t>
  </si>
  <si>
    <t>กีตาร์ไฟฟ้า</t>
  </si>
  <si>
    <t>กีตาร์โปร่ง</t>
  </si>
  <si>
    <t>กลองชุด</t>
  </si>
  <si>
    <t>ตู้แอมกีตาร์</t>
  </si>
  <si>
    <t>ก.ค. 53</t>
  </si>
  <si>
    <t>5835-013-0001-532-001</t>
  </si>
  <si>
    <t>อีคลอไลเซอร์ยีห้อ Soken รุ่น LQ</t>
  </si>
  <si>
    <t>รับมาจากสื่อโสตฯ</t>
  </si>
  <si>
    <t>องค์การวิชาชีพ</t>
  </si>
  <si>
    <t>โต๊ะปิงปองพื้นหนา 20 มม. ขาเหล็กพับในตัว</t>
  </si>
  <si>
    <t>7440-001-0001-554-022</t>
  </si>
  <si>
    <t>เครื่องไมโครคอมพิวเตอร์ ยี่ห้อ Lemel</t>
  </si>
  <si>
    <t>18 ก.ค. 57</t>
  </si>
  <si>
    <t>7710-009-0002-572-001</t>
  </si>
  <si>
    <t>7720-009-0001-572-001</t>
  </si>
  <si>
    <t>เครื่องทำเสียงพิเศษเอฟเฟค</t>
  </si>
  <si>
    <t>18 พ.ย. 56</t>
  </si>
  <si>
    <t>4120-001-0015-612-001</t>
  </si>
  <si>
    <t>7110-002-0003-614-001</t>
  </si>
  <si>
    <t>ตู้เก็บแบบฟอร์ม</t>
  </si>
  <si>
    <t>5965-001-0006-612-001</t>
  </si>
  <si>
    <t xml:space="preserve"> 1 เครื่อง</t>
  </si>
  <si>
    <t>7740-005-0003-612-001</t>
  </si>
  <si>
    <t>7430-008-0049-612-001</t>
  </si>
  <si>
    <t>7740-005-0004-612-001</t>
  </si>
  <si>
    <t>9 เม.ษ. 50</t>
  </si>
  <si>
    <t>7430-008-0045-612-001</t>
  </si>
  <si>
    <t>เครื่องคอมพิวเตอร์ Lagserjet 3050 (HP)</t>
  </si>
  <si>
    <t>7450-007-0003-615-001-002</t>
  </si>
  <si>
    <t>มิกเซอร์ Soundcrafte 12</t>
  </si>
  <si>
    <t>7450-007-0002-615-001</t>
  </si>
  <si>
    <t>3230-006-0001-612-001</t>
  </si>
  <si>
    <t>เครื่องมือต่อสัญญาณไฟเบอร์ออฟติก</t>
  </si>
  <si>
    <t>7195-002-0001-612-001</t>
  </si>
  <si>
    <t>7710-009-0003-612-001</t>
  </si>
  <si>
    <t>7710-009-0004-612-001</t>
  </si>
  <si>
    <t>7710-006-0001-612-001</t>
  </si>
  <si>
    <t>6110-005-0002-612-004</t>
  </si>
  <si>
    <t>เครื่องสำรองไฟฟ้า Line thai 1000 va</t>
  </si>
  <si>
    <t>ร้านสวัสดิการ</t>
  </si>
  <si>
    <t>6720-005-0002-612-001</t>
  </si>
  <si>
    <t>กล้องถ่ายรูป Panasonic Lumix DME-F2</t>
  </si>
  <si>
    <t>7440-001-0024-612-001</t>
  </si>
  <si>
    <t xml:space="preserve">จอคอมพิวเตอร์ Acer LCD 18.5 </t>
  </si>
  <si>
    <t>เครื่องฉายโปรเจคเตอร์</t>
  </si>
  <si>
    <t>7720-009-0002-612-001-002</t>
  </si>
  <si>
    <t>7810-012-0001-612-001-002</t>
  </si>
  <si>
    <t>7440-001-0034-611-001</t>
  </si>
  <si>
    <t>เครื่องไมโครคอมพิวเตอร์ Lemel</t>
  </si>
  <si>
    <t>7110-006-0001-612-001-006</t>
  </si>
  <si>
    <t>6710-004-0001-612-001</t>
  </si>
  <si>
    <t>กล้องวงจรปิด</t>
  </si>
  <si>
    <t>7710-009-0001-612-001</t>
  </si>
  <si>
    <t>กีต้าร์ไฟฟ้า ยามาฮ่า F310</t>
  </si>
  <si>
    <t>7720-009-0001-612-001</t>
  </si>
  <si>
    <t>เครื่องทำเสียงพิเศษ เอฟเฟค</t>
  </si>
  <si>
    <t>2 ก.พ. 64</t>
  </si>
  <si>
    <t>4110-003-0003-642-001</t>
  </si>
  <si>
    <t>ตู้น้ำเย็นปลอดสารตะกั่ว</t>
  </si>
  <si>
    <t>7110-002-001-203-004</t>
  </si>
  <si>
    <t>ตู้เอกสาร 2 บานเปิด</t>
  </si>
  <si>
    <t xml:space="preserve"> 29 ก.ค. 29</t>
  </si>
  <si>
    <t>7110-002-0003-292-001</t>
  </si>
  <si>
    <t>ตู้เก็บเอกสาร 3 ลิ้นชัก</t>
  </si>
  <si>
    <t>7110-001-0004-292-1</t>
  </si>
  <si>
    <t>ตู้เก็บเอกสาร (ติดผนัง)</t>
  </si>
  <si>
    <t xml:space="preserve"> 21 มิ.ย. 34</t>
  </si>
  <si>
    <t>7110-002-0005-282-001</t>
  </si>
  <si>
    <t>ตู้ 15 ลิ้นชัก</t>
  </si>
  <si>
    <t>7110-002-003-342-1</t>
  </si>
  <si>
    <t>4140-006-0001-362-175-8</t>
  </si>
  <si>
    <t>พัดลมติดฝาผนัง</t>
  </si>
  <si>
    <t xml:space="preserve"> 14 ม.ค. 37</t>
  </si>
  <si>
    <t>7110-002-0003-327-3</t>
  </si>
  <si>
    <t>7105-004-0004-382-3-6</t>
  </si>
  <si>
    <t>4  ตู้</t>
  </si>
  <si>
    <t>7110-006-421-001-2</t>
  </si>
  <si>
    <t>เก้าอี้สูงหมุนได้</t>
  </si>
  <si>
    <t>4120-001-0001-443-018</t>
  </si>
  <si>
    <t>เครื่องปรับอากาศ ขนาด 38,000 BTU</t>
  </si>
  <si>
    <t>ประชุมเล็ก</t>
  </si>
  <si>
    <t>เครื่องกระจายสัญญาณ</t>
  </si>
  <si>
    <t>6720-005-453-001</t>
  </si>
  <si>
    <t>กล้องดิจิตอล</t>
  </si>
  <si>
    <t>7110-007-461-001</t>
  </si>
  <si>
    <t>โต๊ะเหล็ก 4 ฟุต พร้อมกระจกและเก้าอี้</t>
  </si>
  <si>
    <t xml:space="preserve"> 25 ก.ค. 46</t>
  </si>
  <si>
    <t>7125-002-0001-472-003</t>
  </si>
  <si>
    <t>ตู้ไม้ขนาด 240x300x50</t>
  </si>
  <si>
    <t>7440-008-0004</t>
  </si>
  <si>
    <t>จีบิ๊กมีเดียคอนเวอร์เตอร์</t>
  </si>
  <si>
    <t>7440-008-0005</t>
  </si>
  <si>
    <t>มีเดียคอนเวอร์เตอร์  10/100</t>
  </si>
  <si>
    <t>7440-008-0006-001</t>
  </si>
  <si>
    <t>สวิทช์ชิ่งฮับ 24 Port</t>
  </si>
  <si>
    <t>มีเดียคอนเวอร์เตอร์ 10/100</t>
  </si>
  <si>
    <t>7440-008-0006-002</t>
  </si>
  <si>
    <t>24 ม.ค. 50</t>
  </si>
  <si>
    <t>27 มิ.ย. 50</t>
  </si>
  <si>
    <t>5935-008-0001-502-001</t>
  </si>
  <si>
    <t>เครื่องเพื่อต่อสายสัญญาณไฟเนอร์ออฟติก</t>
  </si>
  <si>
    <t>5 ก.ย. 50</t>
  </si>
  <si>
    <t>7440-001-0001-502-033</t>
  </si>
  <si>
    <t>เครื่องคอมพิวเตอร์แม่ข่าย  Data base</t>
  </si>
  <si>
    <t>15 ก.ย. 52</t>
  </si>
  <si>
    <t>7110-017-521-001-002</t>
  </si>
  <si>
    <t>เก้าอี้พักผ่อน  P-4</t>
  </si>
  <si>
    <t>4120-002-531-001</t>
  </si>
  <si>
    <t>ตู้เก็บเอกสารขนาด 0.40x6.00x3.75 เมตร</t>
  </si>
  <si>
    <t>5 มิ.ย. 57</t>
  </si>
  <si>
    <t>ตู้เสื้อผ้า  80  ซม.</t>
  </si>
  <si>
    <t>เตียงเหล็ก  3.5  ฟุต</t>
  </si>
  <si>
    <t xml:space="preserve"> 2 หลัง</t>
  </si>
  <si>
    <t>ที่นอนขนาด  3.5 x 4 ฟุต</t>
  </si>
  <si>
    <t>7330-002-0001-571-001</t>
  </si>
  <si>
    <t>พัดลมโคจร</t>
  </si>
  <si>
    <t xml:space="preserve">จานรับสัญญาณ  DTV </t>
  </si>
  <si>
    <t>โต๊ะวางโทรทัศน์</t>
  </si>
  <si>
    <t>15 ก.ย 57</t>
  </si>
  <si>
    <t>โทรทัศน์  LED ขนาด 29"</t>
  </si>
  <si>
    <t>ลำโพง  Yamaha รุ่น NS-333</t>
  </si>
  <si>
    <t>15 ก.ย. 57</t>
  </si>
  <si>
    <t>เครื่องรีซีฟเวอร์</t>
  </si>
  <si>
    <t>ลำโพงซัพวุฟเฟอร์</t>
  </si>
  <si>
    <t>เครื่องเล่นคาราโอเกะ</t>
  </si>
  <si>
    <t>2 ก.ค. 58</t>
  </si>
  <si>
    <t>เครื่องสำรองไฟฟ้า ขนาด 3 kva</t>
  </si>
  <si>
    <t>7440-008-0002,584-001,584-002</t>
  </si>
  <si>
    <t>28 ส.ค. 58</t>
  </si>
  <si>
    <t>7110-002-0004-614-001</t>
  </si>
  <si>
    <t>ตู้เก็บเอกสาร 3.50*50*1.10 เมตร</t>
  </si>
  <si>
    <t>7110-002-0005-614-001</t>
  </si>
  <si>
    <t>ตู้เก็บเอกสาร 1.50*.50*.85 เมตร</t>
  </si>
  <si>
    <t>7110-007-0005-614-001</t>
  </si>
  <si>
    <t>7195-001-0005-614-001</t>
  </si>
  <si>
    <t>บอร์ดบานเลื่อน 4.20*1.20 เมตร</t>
  </si>
  <si>
    <t>เครื่องคอมพิวเตอร์ HP</t>
  </si>
  <si>
    <t>7125-002-0002-612-001</t>
  </si>
  <si>
    <t>7125-002-0003-612-001</t>
  </si>
  <si>
    <t>ตู้เก็บเอกสารขนาด 0.40*3.63*2.40 เมตร</t>
  </si>
  <si>
    <t>7110-006-0001-612-008-016</t>
  </si>
  <si>
    <t>7110-007-0002-611-001</t>
  </si>
  <si>
    <t>โต๊ะไม้บาง</t>
  </si>
  <si>
    <t>7125-006-0001-611-001-002</t>
  </si>
  <si>
    <t>7105-003-0001-611-001-002</t>
  </si>
  <si>
    <t>7105-013-0001-611-001-002</t>
  </si>
  <si>
    <t>ตู้เย็น Haier AX-15</t>
  </si>
  <si>
    <t>4110-001-0001-611-001</t>
  </si>
  <si>
    <t>เตาแก๊ส Lucky LF</t>
  </si>
  <si>
    <t>7310-009-0004-611-001</t>
  </si>
  <si>
    <t>เตารีด Elee ESI 508</t>
  </si>
  <si>
    <t>3510-005-0001-611-001</t>
  </si>
  <si>
    <t>หม้อหุงข้าว Panasonic</t>
  </si>
  <si>
    <t>7330-001-0001-611-001</t>
  </si>
  <si>
    <t>กระติกน้ำร้อน Sharp</t>
  </si>
  <si>
    <t>7310-008-0001-611-001</t>
  </si>
  <si>
    <t>กระทะไฟฟ้า Mitsu</t>
  </si>
  <si>
    <t>พัดลมตั้งพื้น Mitsu</t>
  </si>
  <si>
    <t>4140-001-0001-611-001</t>
  </si>
  <si>
    <t>4140-001-0002-611-001</t>
  </si>
  <si>
    <t>7730-007-0003-611-001</t>
  </si>
  <si>
    <t>เครื่องรับโทรทัศน์ Family 21"</t>
  </si>
  <si>
    <t>7730-005-0001-611-001</t>
  </si>
  <si>
    <t>7102-006-0002-611-001</t>
  </si>
  <si>
    <t>7110-007-0001-611-001</t>
  </si>
  <si>
    <t>โต๊ะครู</t>
  </si>
  <si>
    <t>4120-001-0005-611-001</t>
  </si>
  <si>
    <t>ลำโพง Yamaha NS-C444</t>
  </si>
  <si>
    <t>ลำโพง Yamaha NS-8390</t>
  </si>
  <si>
    <t>7730-003-0001-612-001</t>
  </si>
  <si>
    <t>5965-002-0001-612-001-002</t>
  </si>
  <si>
    <t>7730-007-0001-612-001</t>
  </si>
  <si>
    <t>5960-002-0002-612-001</t>
  </si>
  <si>
    <t>5965-002-0003-612-001</t>
  </si>
  <si>
    <t>7730-007-0002-612-001</t>
  </si>
  <si>
    <t>5965-002-0004-612-001</t>
  </si>
  <si>
    <t>4110-008-0003-611-001</t>
  </si>
  <si>
    <t>ตู้แช่ Haier 228</t>
  </si>
  <si>
    <t>7195-008-0001-611-001</t>
  </si>
  <si>
    <t>ตู้โชว์กระจก 60 ซม.</t>
  </si>
  <si>
    <t>6150-003-0001-613-001</t>
  </si>
  <si>
    <t>7520-029-0005-613-001</t>
  </si>
  <si>
    <t>7520-029-0006-613-001-003</t>
  </si>
  <si>
    <t>23 ธ.ค. 62</t>
  </si>
  <si>
    <t>7125-002-0005-633-002-021</t>
  </si>
  <si>
    <t>7125-002-0005-633-022</t>
  </si>
  <si>
    <t>KVM Switch 2 Port USB</t>
  </si>
  <si>
    <t>Lenovo V530-15ICB Core i7-8700</t>
  </si>
  <si>
    <t>7125-002-0005-633-023-024</t>
  </si>
  <si>
    <t>2 อัน</t>
  </si>
  <si>
    <t>Printer HP Officejet Pro 7720</t>
  </si>
  <si>
    <t>4120-001-0012-633-003-004</t>
  </si>
  <si>
    <t>4120-001-0012-632-005</t>
  </si>
  <si>
    <t>โต๊ะเหล็กคอมพิวเตอร์ 5 ฟุต</t>
  </si>
  <si>
    <t>7110-007-0006-632-002-003</t>
  </si>
  <si>
    <t>4120-001-0009-612-002</t>
  </si>
  <si>
    <t>4120-001-0012-632-006</t>
  </si>
  <si>
    <t>7430-008-0045-631-035-055</t>
  </si>
  <si>
    <t>27 ก.ย. 62</t>
  </si>
  <si>
    <t>7430-008-0009-621-002</t>
  </si>
  <si>
    <t>เครื่องพิมพ์สติ๊กเกอร์ KP-350B</t>
  </si>
  <si>
    <t>7730-006-0001-621-002</t>
  </si>
  <si>
    <t>ชุดเครื่องบันทึกเงินสด แพ็คเกจ</t>
  </si>
  <si>
    <t>ค่า Soft Ware รายปี</t>
  </si>
  <si>
    <t>1 รอบปี</t>
  </si>
  <si>
    <t>8466-001-0001-621-001</t>
  </si>
  <si>
    <t>9905-011-0002-621-006</t>
  </si>
  <si>
    <t>ลิ้นชักเก็บเงิน OfficePlas Ocha 405A</t>
  </si>
  <si>
    <t>20 ม.ค. 64</t>
  </si>
  <si>
    <t>21 เครื่อง</t>
  </si>
  <si>
    <t>23 เม.ย. 64</t>
  </si>
  <si>
    <t>6720-005-0005-643-002</t>
  </si>
  <si>
    <t>อากาศยานควบคุมด้วยวิทยุทางไกลสำหรับฝึกบินและถ่ายภาพ</t>
  </si>
  <si>
    <t>31 พ.ค. 64</t>
  </si>
  <si>
    <t>7110-002-003-252-001-2</t>
  </si>
  <si>
    <t>วิชาการ</t>
  </si>
  <si>
    <t>7195-006-272-001</t>
  </si>
  <si>
    <t>ชั้นวางวารสาร</t>
  </si>
  <si>
    <t>7125-004-0002-242-001-003</t>
  </si>
  <si>
    <t>ชั้นเหล็กวางหนังสือ</t>
  </si>
  <si>
    <t>3 อัน</t>
  </si>
  <si>
    <t>ตู้ 4 ลิ้นชัก</t>
  </si>
  <si>
    <t>7125-004-0008-262-001</t>
  </si>
  <si>
    <t>ตู้บัตรรายการ</t>
  </si>
  <si>
    <t>7125-004-0008-242-001</t>
  </si>
  <si>
    <t>โต๊ะกลม</t>
  </si>
  <si>
    <t>7195-008-0001-312-1</t>
  </si>
  <si>
    <t>ตู้โชว์ห้องภาษาอังกฤษ</t>
  </si>
  <si>
    <t>19  เม.ย 31</t>
  </si>
  <si>
    <t>7195-008-0001-312-1-2</t>
  </si>
  <si>
    <t>ตู้โชว์ห้องภาษาไทย</t>
  </si>
  <si>
    <t>อังกฤษ</t>
  </si>
  <si>
    <t>โสตฯ</t>
  </si>
  <si>
    <t>7110-001-0004-331-1</t>
  </si>
  <si>
    <t>ตู้เก็บเอกสารภาษาอังกฤษ</t>
  </si>
  <si>
    <t>7220-001-0001-381-002-3</t>
  </si>
  <si>
    <t>7730-006-0001-381-1-50</t>
  </si>
  <si>
    <t>เก้าอี้สำหรับผู้เรียน</t>
  </si>
  <si>
    <t>7110-006-0003-393-1</t>
  </si>
  <si>
    <t>6710-0020002-362-1</t>
  </si>
  <si>
    <t xml:space="preserve">กล้องถ่ายวีดีโอ VHS. Panasonic </t>
  </si>
  <si>
    <t>M 3,000 รุ่น  NV-M-3,000  EN</t>
  </si>
  <si>
    <t>หมายเลขเครื่อง B3HB.04615</t>
  </si>
  <si>
    <t>3920-005-0002-372-1</t>
  </si>
  <si>
    <t>รถเข็นหนังสือ</t>
  </si>
  <si>
    <t>ชุดรับแขก</t>
  </si>
  <si>
    <t>7105-014-0001-402-1</t>
  </si>
  <si>
    <t>7440-001-001-423-1</t>
  </si>
  <si>
    <t>Soundฯ</t>
  </si>
  <si>
    <t>7440-001-433-001</t>
  </si>
  <si>
    <t>เครื่องคอมพิวเตอร์ IBM</t>
  </si>
  <si>
    <t>7110-002-433-001</t>
  </si>
  <si>
    <t>ตู้เหล็ก 4 ลิ้นชัก</t>
  </si>
  <si>
    <t>7110-002-0002-442-1-3</t>
  </si>
  <si>
    <t>ตู้เก็บเอกสาร 15 ลิ้นชัก</t>
  </si>
  <si>
    <t>Self</t>
  </si>
  <si>
    <t>ห้องภาษา</t>
  </si>
  <si>
    <t>7125-006-441-001</t>
  </si>
  <si>
    <t>Homeฯ</t>
  </si>
  <si>
    <t>7730-003-0001-442-008</t>
  </si>
  <si>
    <t>โทรทัศน์ ขนาด 29" Pillip</t>
  </si>
  <si>
    <t>7110-002-0002-442-009-012</t>
  </si>
  <si>
    <t>7110-006-0007-442-001-005</t>
  </si>
  <si>
    <t>เก้าอี้พักคอย</t>
  </si>
  <si>
    <t>Home</t>
  </si>
  <si>
    <t xml:space="preserve"> 28 ก.ย. 44</t>
  </si>
  <si>
    <t>4120-001-0001-442-019</t>
  </si>
  <si>
    <t>4120-001-0001-442-025</t>
  </si>
  <si>
    <t>เครื่องปรับอากาศ 36,000 บีทียู</t>
  </si>
  <si>
    <t xml:space="preserve"> 8 ม.ค. 45</t>
  </si>
  <si>
    <t>4110-001-451-001</t>
  </si>
  <si>
    <t>ตู้เย็นฮิตาชิ</t>
  </si>
  <si>
    <t>7110-002-451-001-2</t>
  </si>
  <si>
    <t xml:space="preserve"> 10 มิ.ย 45</t>
  </si>
  <si>
    <t>4110-001-0001 LVC 453.014</t>
  </si>
  <si>
    <t xml:space="preserve">ตู้เย็น </t>
  </si>
  <si>
    <t>4 จอ</t>
  </si>
  <si>
    <t>7110-007-0001-461-001-004</t>
  </si>
  <si>
    <t>โต๊ะปฏิบัติการวิทยาศาสตร์</t>
  </si>
  <si>
    <t>สัมพันธ์</t>
  </si>
  <si>
    <t>6790-007-0001-481-003</t>
  </si>
  <si>
    <t>เครื่องโปรเจคเตอร์ EMP-821</t>
  </si>
  <si>
    <t>7910-003-0001-492-003</t>
  </si>
  <si>
    <t>4120-001-3-001-3</t>
  </si>
  <si>
    <t>เครื่องปรับอากาศ  35000 บีทียู</t>
  </si>
  <si>
    <t>4120-001-3-001-2</t>
  </si>
  <si>
    <t>เครื่องปรับอากาศ 38,000 บีทียู</t>
  </si>
  <si>
    <t>โต๊ะทำงานพร้อมเก้าอี้</t>
  </si>
  <si>
    <t>7125-002-421-001</t>
  </si>
  <si>
    <t>หอประชุมยอดภู</t>
  </si>
  <si>
    <t>2 จอ</t>
  </si>
  <si>
    <t>อยู่ตามห้องต่าง ๆ</t>
  </si>
  <si>
    <t>5840-019-431-001</t>
  </si>
  <si>
    <t>ลำโพง  40 ซม. JBL Control</t>
  </si>
  <si>
    <t>1  คู่</t>
  </si>
  <si>
    <t>9925-009-431-001</t>
  </si>
  <si>
    <t xml:space="preserve"> 11 มี.ค. 45</t>
  </si>
  <si>
    <t>4120-001-0001-442-031-032</t>
  </si>
  <si>
    <t>เครื่องปรับอากาศ 32000 บีทียู</t>
  </si>
  <si>
    <t>5850-017-451-001-4</t>
  </si>
  <si>
    <t>จอรับภาพแบบแขวนพื้นสีเทา</t>
  </si>
  <si>
    <t>เก้าอี้บุนวม</t>
  </si>
  <si>
    <t>5835-005-0001-482-006</t>
  </si>
  <si>
    <t>4 เม.ย. 44</t>
  </si>
  <si>
    <t>7110-006-0002-393-001-064</t>
  </si>
  <si>
    <t>7125-004-0001-412-1-2</t>
  </si>
  <si>
    <t>ชั้นวางหนังสือ</t>
  </si>
  <si>
    <t>7125-004-0001-412-1-3</t>
  </si>
  <si>
    <t>เครื่องอ่านบาร์โคด Laser MS-67-20</t>
  </si>
  <si>
    <t>7110-007-431-001-4</t>
  </si>
  <si>
    <t>โต๊ะอ่านหนังสือห้องสมุด</t>
  </si>
  <si>
    <t>7110-007-441-001-4</t>
  </si>
  <si>
    <t>โต๊ะวางคอมพิวเตอร์พร้อมเก้าอี้</t>
  </si>
  <si>
    <t>เครื่องปรับอากาศชนิดแยกส่วน 38,300 บีทียู</t>
  </si>
  <si>
    <t xml:space="preserve"> 25 ธ.ค. 44</t>
  </si>
  <si>
    <t>7520-001-442-001</t>
  </si>
  <si>
    <t>14 พ.ย. 49</t>
  </si>
  <si>
    <t>7195-004-0001-512-001</t>
  </si>
  <si>
    <t>7110-007-463-001-34</t>
  </si>
  <si>
    <t>34 ตัว</t>
  </si>
  <si>
    <t>อินเตอร์เน็ต</t>
  </si>
  <si>
    <t>ภาษา 244</t>
  </si>
  <si>
    <t>เครื่องพิมพ์เลเซอร์ Canon รุ่น Pixma MX18</t>
  </si>
  <si>
    <t>ห้องวิชาการ</t>
  </si>
  <si>
    <t>18 มิ.ย. 53</t>
  </si>
  <si>
    <t>เครื่องฉายภาพ 3 มิติ  ยี่ห้อ ELMO รุ่น P305</t>
  </si>
  <si>
    <t>6730-002-0001-542-003</t>
  </si>
  <si>
    <t>จอรับภาพ ยี่ห้อ Acer ขนาด 70"X70"</t>
  </si>
  <si>
    <t>พ.ย. 50</t>
  </si>
  <si>
    <t>7195-004-0001-502-001</t>
  </si>
  <si>
    <t>14 พ.ย. 50</t>
  </si>
  <si>
    <t>ที่กั้นทางเข้า-ออก</t>
  </si>
  <si>
    <t>13 ธ.ค. 50</t>
  </si>
  <si>
    <t>8 ก.พ. 51</t>
  </si>
  <si>
    <t>4120-002-512-001-003</t>
  </si>
  <si>
    <t xml:space="preserve">เครื่องปรับอากาศชนิดแขวน 36,000BTU  Misushita </t>
  </si>
  <si>
    <t>19 ก.ค. 52</t>
  </si>
  <si>
    <t>7440-301-522-001</t>
  </si>
  <si>
    <t>จอรับภาพยี่ห้อ Screenroy ขนาด100 นิ้ว</t>
  </si>
  <si>
    <t>คอมพิวเตอร์โน๊ตบุคส์ Acer รุ่น Asprire</t>
  </si>
  <si>
    <t>14 ส.ค. 52</t>
  </si>
  <si>
    <t>4120-001-0001-461-039-040</t>
  </si>
  <si>
    <t>เครื่องปรับอากาศ 38,300 BTU</t>
  </si>
  <si>
    <t>9915-008-0003-288-001</t>
  </si>
  <si>
    <t>รูปหล่อสมเด็จย่า</t>
  </si>
  <si>
    <t>1 องค์</t>
  </si>
  <si>
    <t>9925-005-0001</t>
  </si>
  <si>
    <t>พระพุทธรูป</t>
  </si>
  <si>
    <t>7195 - 008 - 001</t>
  </si>
  <si>
    <t>ตู้อลูมิเนียมโชว์ผังวิทยาลัย</t>
  </si>
  <si>
    <t>9925-002-0001-293-001</t>
  </si>
  <si>
    <t>พระพุทธรูปองค์ใหญ่</t>
  </si>
  <si>
    <t>5670-001-0001-301-1</t>
  </si>
  <si>
    <t>แผงกั้นถนนหน้าวิทยาลัย</t>
  </si>
  <si>
    <t>4910-006-0001-302-1</t>
  </si>
  <si>
    <t>หินขัดไฟฟ้า 9,500 N</t>
  </si>
  <si>
    <t>9915-008-0002-301-1</t>
  </si>
  <si>
    <t>พระราชสัญจกรณ์พร้อมกรอบกระจก</t>
  </si>
  <si>
    <t>4240-012-0002-362-002-003</t>
  </si>
  <si>
    <t>บันไดอลูมิเนียม 7 ฟุต</t>
  </si>
  <si>
    <t>9925-009-0001</t>
  </si>
  <si>
    <t>7110-007-0020</t>
  </si>
  <si>
    <t>โต๊ะอาหารอาจารย์และนักศึกษา</t>
  </si>
  <si>
    <t>เครื่องตัดไฟเบอร์</t>
  </si>
  <si>
    <t xml:space="preserve">  10288 สีขาวเทา </t>
  </si>
  <si>
    <t>7110-002-311-001</t>
  </si>
  <si>
    <t xml:space="preserve">ตู้เหล็ก  2 บานเปิด </t>
  </si>
  <si>
    <t>7430-004-002-322-1-5</t>
  </si>
  <si>
    <t>7730-006-431-001</t>
  </si>
  <si>
    <t>วิทยุเทปติดรถยนต์ นข 293 เลย</t>
  </si>
  <si>
    <t>นข 293</t>
  </si>
  <si>
    <t>7105-006-431-001-4</t>
  </si>
  <si>
    <t>โต๊ะกระเบื้องหินอ่อน</t>
  </si>
  <si>
    <t>7910-001-431-001</t>
  </si>
  <si>
    <t>เครื่องขัดพื้น</t>
  </si>
  <si>
    <t>ตู้เก็บเอกสาร 2.40x180 x0.60</t>
  </si>
  <si>
    <t>7195-009-431-001</t>
  </si>
  <si>
    <t>โพเดี่ยม 110x60x65</t>
  </si>
  <si>
    <t>7110-007-431-001</t>
  </si>
  <si>
    <t>โต๊ะประชุม 21 ที่นั่ง</t>
  </si>
  <si>
    <t>5110-029-441-001</t>
  </si>
  <si>
    <t>3415-004-441-001</t>
  </si>
  <si>
    <t>เครื่องเจียร์ขอบข้างและขัด</t>
  </si>
  <si>
    <t>5440-005-441-001-4</t>
  </si>
  <si>
    <t>นั่งร้านเหล็ก</t>
  </si>
  <si>
    <t xml:space="preserve">เครื่องปรับอากาศ 16,000 BTU </t>
  </si>
  <si>
    <t>รถยนต์ตู้ TOYOTA นั่ง 4 ตอน   แบบ</t>
  </si>
  <si>
    <t>LH 172 R-RBMNS LH172-0040399-SL-4941689</t>
  </si>
  <si>
    <t>12 ชุด</t>
  </si>
  <si>
    <t>อาคาร 5</t>
  </si>
  <si>
    <t>57 ตัว</t>
  </si>
  <si>
    <t xml:space="preserve"> 12 ก.ค. 45</t>
  </si>
  <si>
    <t>7110-006/007-451-001-24</t>
  </si>
  <si>
    <t>4630-005-451-001</t>
  </si>
  <si>
    <t>ปั้มน้ำพร้อมมอร์เตอร์</t>
  </si>
  <si>
    <t>อาคาร 2</t>
  </si>
  <si>
    <t xml:space="preserve"> 15 ก.ค. 45</t>
  </si>
  <si>
    <t>ปั้มน้ำ</t>
  </si>
  <si>
    <t>7110-004-461-001</t>
  </si>
  <si>
    <t>ตู้นิรภัย</t>
  </si>
  <si>
    <t>7125-014-461-001-2</t>
  </si>
  <si>
    <t>ชุดรับแขกไม้สัก</t>
  </si>
  <si>
    <t>ห้องผอ.</t>
  </si>
  <si>
    <t>7110-007-471-001</t>
  </si>
  <si>
    <t>โต๊ะปฎิบัติงานเลขานุการ</t>
  </si>
  <si>
    <t>7105-006-461-001-12</t>
  </si>
  <si>
    <t>โต๊ะเหล็กพร้อมกระจกและเก้าอี้</t>
  </si>
  <si>
    <t>พัสดุ</t>
  </si>
  <si>
    <t>เครื่องเล่นดีวีดี</t>
  </si>
  <si>
    <t>7125-002-0001-472-004</t>
  </si>
  <si>
    <t>4120-001-0002-492-001</t>
  </si>
  <si>
    <t>เครื่องปรับอากาศรถยนต์  HINO</t>
  </si>
  <si>
    <t>4330-005-001-482-006</t>
  </si>
  <si>
    <t>เครื่องสูบน้ำอัตโนมัติ</t>
  </si>
  <si>
    <t>โต๊ะสำนักงาน</t>
  </si>
  <si>
    <t>15 ส.ค. 50</t>
  </si>
  <si>
    <t>พัดลมละอองน้ำ 26นิ้ว พร้อมอุปกรณ์</t>
  </si>
  <si>
    <t>7 ชุด</t>
  </si>
  <si>
    <t>4630-005-0001-505-001</t>
  </si>
  <si>
    <t>เครื่องปั๊มน้ำพ่นหมอก</t>
  </si>
  <si>
    <t>ผอ.</t>
  </si>
  <si>
    <t>7 ก.พ. 51</t>
  </si>
  <si>
    <t>โต๊ะสแตนเลส  แบบ  2  ชั้น</t>
  </si>
  <si>
    <t>อาหาร</t>
  </si>
  <si>
    <t>4510-015-513-002</t>
  </si>
  <si>
    <t>อ่างล้างสแตนเลส ชนิด 2 หลุม</t>
  </si>
  <si>
    <t>7110-030-513-001</t>
  </si>
  <si>
    <t>11 เม.ย. 51</t>
  </si>
  <si>
    <t>7110-030-513-002</t>
  </si>
  <si>
    <t>8 ม.ค. 51</t>
  </si>
  <si>
    <t>รถยนต์โดยสาร ขนาดไม่ต่ำกว่า 12 ที่นั่ง</t>
  </si>
  <si>
    <t>1  คัน</t>
  </si>
  <si>
    <t>20 มี.ค. 52</t>
  </si>
  <si>
    <t>ตู้สาขาโทรศัพท์ 8 สายนอก</t>
  </si>
  <si>
    <t>7730-009-532-001</t>
  </si>
  <si>
    <t>เครื่องพิมพ์คอมพิวเตอร์ Epson LPL-N2500</t>
  </si>
  <si>
    <t>13 ก.ค .54</t>
  </si>
  <si>
    <t>7440-001-0001-542-027</t>
  </si>
  <si>
    <t>เครื่องพิมพ์เลเซอร์สี ยี่ห้อง HP รุ่น CP1525N</t>
  </si>
  <si>
    <t>7110-015-542-001-004</t>
  </si>
  <si>
    <t>เครื่องพ่นฉีดน้ำแรงดันสูง 165 บาร์</t>
  </si>
  <si>
    <t>ปั้มฉีดน้ำ ขนาด 115 บาร์</t>
  </si>
  <si>
    <t>7440-001-0004-563-001</t>
  </si>
  <si>
    <t>เครื่อง IPAD คอมพิวเตอร์แทบเลต ระบบสัมผัส</t>
  </si>
  <si>
    <t xml:space="preserve">เครื่องปรับอากาศ ยี่ห้อ Amian WXT 48 </t>
  </si>
  <si>
    <t>28 ต.ค.56</t>
  </si>
  <si>
    <t>เครื่องตัดแต่งกิ่งไม้ไฟฟ้า</t>
  </si>
  <si>
    <t>22 เม.ย. 57</t>
  </si>
  <si>
    <t>เครื่องปรับอากาศ Mitsubishi</t>
  </si>
  <si>
    <t>2 ส.ค 57</t>
  </si>
  <si>
    <t>เครื่องรับโทรทัศน์ 32 นิ้ว</t>
  </si>
  <si>
    <t>20 พ.ย 57</t>
  </si>
  <si>
    <t>9905-011-0002-582-001</t>
  </si>
  <si>
    <t>ป้ายตัวอักษรสแตนเลส</t>
  </si>
  <si>
    <t>เคาท์เตอร์ 1.08X1.05X1.80 เมตร</t>
  </si>
  <si>
    <t>7195-009-0001-612-001</t>
  </si>
  <si>
    <t>7195-004-0001-612-001</t>
  </si>
  <si>
    <t>เคาน์เตอร์ 1.08*1.05*1.80 เมตร</t>
  </si>
  <si>
    <t>เครื่องคอมพิวเตอร์ Acer Verition M460</t>
  </si>
  <si>
    <t>7440-001-0037-612-001-040</t>
  </si>
  <si>
    <t>2 มี.ค. 52</t>
  </si>
  <si>
    <t>7430-008-0034-612-001</t>
  </si>
  <si>
    <t>เครื่องพิมพ์ HP Laser p1006</t>
  </si>
  <si>
    <t>เครื่องคอมพิวเตอร์ Acer รุ่น  Aspire</t>
  </si>
  <si>
    <t>7440-001-0001-532-003</t>
  </si>
  <si>
    <t>7440-001-0022-612-001</t>
  </si>
  <si>
    <t>28 ม.ค. 53</t>
  </si>
  <si>
    <t>6730-007-0008-612-001</t>
  </si>
  <si>
    <t>26 เม.ย. 54</t>
  </si>
  <si>
    <t>7430-008-0009-612-001</t>
  </si>
  <si>
    <t>เครื่องพิมพ์ HP 1102</t>
  </si>
  <si>
    <t>ชุดคอมพิวเตอร์ HP Pavlion P6784 L+HP LCD</t>
  </si>
  <si>
    <t>7440-001-0014-612-001</t>
  </si>
  <si>
    <t>23 ก.ค. 57</t>
  </si>
  <si>
    <t>เครื่องปรับอากาศ Misushita MI-33</t>
  </si>
  <si>
    <t>4120-001-0006-612-001-003</t>
  </si>
  <si>
    <t>15 พ.ย. 60</t>
  </si>
  <si>
    <t>9802-002-0001-613-001</t>
  </si>
  <si>
    <t>1 ส.ค. 61</t>
  </si>
  <si>
    <t>9803-C-0001-613-001-002</t>
  </si>
  <si>
    <t>31 ส.ค. 61</t>
  </si>
  <si>
    <t>9802-002-0004-613-001</t>
  </si>
  <si>
    <t>ศูนย์ภาษา ตปท.</t>
  </si>
  <si>
    <t>9803-C-0002-613-001</t>
  </si>
  <si>
    <t>30 ม.ค. 63</t>
  </si>
  <si>
    <t>7520-062-0019-632-001</t>
  </si>
  <si>
    <t>Projector Epson L3150</t>
  </si>
  <si>
    <t>11 ส.ค. 63</t>
  </si>
  <si>
    <t>6730-002-0012-632-001</t>
  </si>
  <si>
    <t>ครุภัณฑ์ชุดจอภาพเพื่อเสนอผลงาน (Video Wall)</t>
  </si>
  <si>
    <t>เครื่องโปรเจ็คเตอร์ขนาดไม่น้อยกว่า 3,500 ANSI</t>
  </si>
  <si>
    <t>6730-007-0010-631-001-010</t>
  </si>
  <si>
    <t>ปธ. บัณฑิต สาขาคอมฯ</t>
  </si>
  <si>
    <t>เครื่องคอมพิวเตอร์ (จอไม่น้อยกว่า 19 นิ้ว)</t>
  </si>
  <si>
    <t>7440-001-0057-631-001-016</t>
  </si>
  <si>
    <t>11 ก.ย. 63</t>
  </si>
  <si>
    <t>7440-001-0060-631-001</t>
  </si>
  <si>
    <t>ครุภัณฑ์ชุดห้องเรียนเสมือนออนไลน์ (Virtual Online Classroom)</t>
  </si>
  <si>
    <t>21 ธ.ค. 63</t>
  </si>
  <si>
    <t>6730-007-0001-641-002-015</t>
  </si>
  <si>
    <t>6730-001-0002-643-001</t>
  </si>
  <si>
    <t>เครื่องฉายภาพ 3 มิติ</t>
  </si>
  <si>
    <t>7730-005-0002-643-001</t>
  </si>
  <si>
    <t>7430-008-0045-643-056-072</t>
  </si>
  <si>
    <t>17 เครื่อง</t>
  </si>
  <si>
    <t>9 มี.ค. 64</t>
  </si>
  <si>
    <t>5815-011-0001-642-001</t>
  </si>
  <si>
    <t>7450-007-0003-642-003-004</t>
  </si>
  <si>
    <t>AMD RX550/4GB Power Color Red</t>
  </si>
  <si>
    <t>1 ชิ้น</t>
  </si>
  <si>
    <t>7440-008-0001-642-011</t>
  </si>
  <si>
    <t>2310-004-0001-612-001</t>
  </si>
  <si>
    <t>2320-004-0001-612-001</t>
  </si>
  <si>
    <t>รถยนต์บรรทุก 4 ตัน HINO FB 2WELLA</t>
  </si>
  <si>
    <t>2310-004-0002-613-001</t>
  </si>
  <si>
    <t>25 ต.ค. 49</t>
  </si>
  <si>
    <t>7110-007-0006-611-001</t>
  </si>
  <si>
    <t>2310-004-0003-612-001</t>
  </si>
  <si>
    <t>อ่างล้างหน้าสแตนเลส  ชนิด 1 หลุม</t>
  </si>
  <si>
    <t>4510-015-0001-615-001</t>
  </si>
  <si>
    <t>อ่างล้างหน้าสแตนเลส  ชนิด 2 หลุม</t>
  </si>
  <si>
    <t>4510-015-0002-615-001</t>
  </si>
  <si>
    <t>7105-006-0003-615-001</t>
  </si>
  <si>
    <t>3510-007-0001-612-001-002</t>
  </si>
  <si>
    <t>4120-001-0008-614-002</t>
  </si>
  <si>
    <t>13 ก.ค. 52</t>
  </si>
  <si>
    <t>เครื่องพิมพ์เลเซอร์ HP M1120 MFP</t>
  </si>
  <si>
    <t>7430-008-0035-612-001</t>
  </si>
  <si>
    <t>5805-001-0001-612-001</t>
  </si>
  <si>
    <t>7430-008-0019-612-001</t>
  </si>
  <si>
    <t>3750-001-0002-612-001</t>
  </si>
  <si>
    <t>เครื่องตัดแต่งกิ่งไฟฟ้า</t>
  </si>
  <si>
    <t>เครื่องตัดหญ้า (แบบสะพาย) Vigoteeh Hedqe G26L</t>
  </si>
  <si>
    <t>3750-002-0001-612-001</t>
  </si>
  <si>
    <t>7 ธ.ค. 53</t>
  </si>
  <si>
    <t>8 ก.ค. 54</t>
  </si>
  <si>
    <t>7430-008-0014-612-001</t>
  </si>
  <si>
    <t>เครื่องพิมพ์ HP P1102 Pro</t>
  </si>
  <si>
    <t>23 ส.ค. 54</t>
  </si>
  <si>
    <t>7430-008-0011-613-001</t>
  </si>
  <si>
    <t>เครื่องพิมพ์อิงค์เจ็ท</t>
  </si>
  <si>
    <t>7430-008-0015-612-001</t>
  </si>
  <si>
    <t>3510-007-0002-612-001</t>
  </si>
  <si>
    <t>3510-001-0001-611-001</t>
  </si>
  <si>
    <t>เครื่องอบผ้า Electrolux EDV-705</t>
  </si>
  <si>
    <t>3510-006-0001-611-001</t>
  </si>
  <si>
    <t>เตารีดไอน้ำ Tefal GV-8460</t>
  </si>
  <si>
    <t>3510-003-0001-611-001-002</t>
  </si>
  <si>
    <t>เครื่องซักผ้า Hitachi SF160</t>
  </si>
  <si>
    <t>4120-001-0008-614-001</t>
  </si>
  <si>
    <t>3750-001-0001-612-001</t>
  </si>
  <si>
    <t>31 มี.ค. 57</t>
  </si>
  <si>
    <t>7105-006-0001-612-001-009</t>
  </si>
  <si>
    <t>โต๊ะอาหารขาเหล็กพื้นไม้</t>
  </si>
  <si>
    <t>4120-001-0004-612-001</t>
  </si>
  <si>
    <t>กล้องถ่ายรูป Sony A65vk</t>
  </si>
  <si>
    <t>6720-005-0001-612-001</t>
  </si>
  <si>
    <t>27 ส.ค. 57</t>
  </si>
  <si>
    <t>4120-001-0002-612-001</t>
  </si>
  <si>
    <t>พัดลมไอเย็น</t>
  </si>
  <si>
    <t>27 พ.ค. 58</t>
  </si>
  <si>
    <t>7730-003-0002-614-001</t>
  </si>
  <si>
    <t>7105-010-0002-611-001</t>
  </si>
  <si>
    <t>พระบรมฉายาลักษณ์ในหลวงราชกาลที่ 10</t>
  </si>
  <si>
    <t>1 รูป</t>
  </si>
  <si>
    <t>18 มิ.ย. 61</t>
  </si>
  <si>
    <t>4120-001-0019-613-001</t>
  </si>
  <si>
    <t>31 ต.ค. 61</t>
  </si>
  <si>
    <t>7430-008-0012-613-002</t>
  </si>
  <si>
    <t>เครื่องพิมพ์ Printer HP Color MFPM181FW</t>
  </si>
  <si>
    <t>5 มิ.ย. 62</t>
  </si>
  <si>
    <t>3510-003-0001-623-003</t>
  </si>
  <si>
    <t>4610-007-0001-653-001</t>
  </si>
  <si>
    <t>4 ก.ค. 62</t>
  </si>
  <si>
    <t>9905-011-0002-622-005</t>
  </si>
  <si>
    <t>11 ก.ค. 62</t>
  </si>
  <si>
    <t>1560-001-0002-624-001</t>
  </si>
  <si>
    <t>ประตูกระจกห้องประชาสัมพันธ์</t>
  </si>
  <si>
    <t>30 ก.ค. 62</t>
  </si>
  <si>
    <t>4120-001-0004-625-002</t>
  </si>
  <si>
    <t>10 ม.ค. 63</t>
  </si>
  <si>
    <t>6720-005-0007-632-001</t>
  </si>
  <si>
    <t>18 พ.ค. 63</t>
  </si>
  <si>
    <t>7520-062-0023-632-001</t>
  </si>
  <si>
    <t>13 ก.ค. 63</t>
  </si>
  <si>
    <t>7440-001-0041-633-011</t>
  </si>
  <si>
    <t>เครื่องคอมพิวเตอร์ Acer Essential</t>
  </si>
  <si>
    <t>14 ก.ค. 63</t>
  </si>
  <si>
    <t>7440-001-0002-633-003</t>
  </si>
  <si>
    <t>เครื่องคอมพิวเตอร์พร้อมจอ 21.5" HP280 Pro G5MT</t>
  </si>
  <si>
    <t>5 ส.ค. 63</t>
  </si>
  <si>
    <t>ตู้ไม้บานกระจก</t>
  </si>
  <si>
    <t>4 บาน</t>
  </si>
  <si>
    <t>7125-002-0007-631-001-004</t>
  </si>
  <si>
    <t>10 ส.ค. 63</t>
  </si>
  <si>
    <t>ตู้ไม้บานกระจก 195*40*122 ซม.</t>
  </si>
  <si>
    <t>7125-002-0007-631-005-008</t>
  </si>
  <si>
    <t>โต๊ะสแตนเลสแบบ 2 ชั้น 3.80X0.90X0.80 ม.</t>
  </si>
  <si>
    <t>7110-007-0003-612-001</t>
  </si>
  <si>
    <t>ชั้นสแตนเลสแบบ 4 ชั้น 1.80X0.53X1.60 ม.</t>
  </si>
  <si>
    <t>7125-004-0001-612-001-005</t>
  </si>
  <si>
    <t>เครื่องคอมพิวเตอร์แบบกระเป๋าหิ้ว Asus A6R,MB</t>
  </si>
  <si>
    <t>7440-001-0043-612-001</t>
  </si>
  <si>
    <t>7910-001-0001-611-001</t>
  </si>
  <si>
    <t>เครื่องขัดพื้น Cuality WAC-K1-3</t>
  </si>
  <si>
    <t>7910-003-0002-611-001</t>
  </si>
  <si>
    <t>เครื่องดูดฝุ่น Electrolux 2-931</t>
  </si>
  <si>
    <t>27 ก.ย. 60</t>
  </si>
  <si>
    <t>7440-007-0001-611-003</t>
  </si>
  <si>
    <t>25 ม.ค. 61</t>
  </si>
  <si>
    <t>เครื่องปรับอากาศ 36000BTU Fuion Fufx 36</t>
  </si>
  <si>
    <t>4120-001-0017-611-001-010</t>
  </si>
  <si>
    <t>25 ก.ค. 62</t>
  </si>
  <si>
    <t>5670-004-0001-622-002</t>
  </si>
  <si>
    <t>5670-004-0001-622-003</t>
  </si>
  <si>
    <t>8 มิ.ย. 63</t>
  </si>
  <si>
    <t>7410-003-0001-633-001</t>
  </si>
  <si>
    <t>เครื่องอ่านบาร์โค๊ดแบบตั้งโต๊ะ USB</t>
  </si>
  <si>
    <t>31 ก.ค. 63</t>
  </si>
  <si>
    <t>7440-001-0005-631-011</t>
  </si>
  <si>
    <t>เครื่องคอมพิวเตอร์ Asus PF01P3M09650</t>
  </si>
  <si>
    <t>6 ก.ค. 64</t>
  </si>
  <si>
    <t>4120-001-0003-642-002</t>
  </si>
  <si>
    <t>4120-001-0001-453-042</t>
  </si>
  <si>
    <t>4120-001-0001-493-055</t>
  </si>
  <si>
    <t>3405-002-0001-322-001</t>
  </si>
  <si>
    <t>3431-002-0001-322-001</t>
  </si>
  <si>
    <t>ครุภัณฑ์ชุด ห้องเรียน Smart Cyber</t>
  </si>
  <si>
    <t>เครื่อพิมพ์ดีดภาษาอังกฤษโอลิมเปีย 24"</t>
  </si>
  <si>
    <t>โต๊ะประชุมขนาด 12 คนเก้าอี้เหล็กมีพนักพื้นบุนวมสีน้ำเงิน</t>
  </si>
  <si>
    <t>รวม</t>
  </si>
  <si>
    <t>ทั้งหมด     3      รายการ    3    ชิ้น</t>
  </si>
  <si>
    <t>20 พ.ค. 55</t>
  </si>
  <si>
    <t>ทั้งหมด     9      รายการ    11    ชิ้น</t>
  </si>
  <si>
    <t>เครื่องคอมพิวเตอร์ ยี่ห้อAcer Aspire G3610-254</t>
  </si>
  <si>
    <t>7440-001-0062-642-001</t>
  </si>
  <si>
    <t>ชุดสื่อการเรียนการสอนทันสมัย ประกอบด้วย</t>
  </si>
  <si>
    <t>1.ทีวีอินเตอร์แอคทีฟ 75" Android</t>
  </si>
  <si>
    <r>
      <t xml:space="preserve">2. คอมพิวเตอร์ </t>
    </r>
    <r>
      <rPr>
        <sz val="10"/>
        <rFont val="TH SarabunPSK"/>
        <family val="2"/>
      </rPr>
      <t>Open Pulggable Specification (OPS)</t>
    </r>
  </si>
  <si>
    <t>3.ขาตั้งจอ 75" แบบมีล้อเลื่อน</t>
  </si>
  <si>
    <t>4.ซอฟต์แวร์สื่อการเรียนการสอน</t>
  </si>
  <si>
    <t>5. กล้องเว็บแคม</t>
  </si>
  <si>
    <t>6.ไมโครโฟนไร้สายหนีบปกเสื้อและมือถือ</t>
  </si>
  <si>
    <t>7440-001-0062-642-001-1</t>
  </si>
  <si>
    <t>7440-001-0062-642-001-2</t>
  </si>
  <si>
    <t>7440-001-0062-642-001-4</t>
  </si>
  <si>
    <t>7440-001-0062-642-001-3</t>
  </si>
  <si>
    <t>7440-001-0062-642-002</t>
  </si>
  <si>
    <t>7440-001-0062-642-002-1</t>
  </si>
  <si>
    <t>7440-001-0062-642-002-2</t>
  </si>
  <si>
    <t>7440-001-0062-642-002-3</t>
  </si>
  <si>
    <t>7440-001-0062-642-002-4</t>
  </si>
  <si>
    <t>1.LED Monitor แบบ Video Wall 55"</t>
  </si>
  <si>
    <t>2.โปรแกรมสำหรับควบคุม Video Wall</t>
  </si>
  <si>
    <t>3.อุปกรณ์ส่งสัญญาณแบบไร้สาย</t>
  </si>
  <si>
    <t>4.เครื่องคอมพิวเตอร์สำหรับงาน VDO Wall</t>
  </si>
  <si>
    <t>5.เครื่องเชื่อมสัญญาณภาพ VDO Wall</t>
  </si>
  <si>
    <t>1.เครื่องควบคุมการจัดการเรียนการสอนออนไลน์</t>
  </si>
  <si>
    <t>2.จอภาพสำหรับ Presenter Screen</t>
  </si>
  <si>
    <t>3.เครื่องคอมพิวเตอร์ประมวลผลสำหรับ</t>
  </si>
  <si>
    <t>4.จอภาพสำหรับ Editor Screen</t>
  </si>
  <si>
    <t>5.ชุดอุปกรณ์สำหรับ Live Video Classroom</t>
  </si>
  <si>
    <t>6.ซอฟต์แวร์สำหรับ Live Classroom</t>
  </si>
  <si>
    <t>7.กล้อง Web Camera สำหรับการเรียนการสอนออนไลน์</t>
  </si>
  <si>
    <t>8.เครื่องคอมพิวเตอร์แบบพกพา</t>
  </si>
  <si>
    <t>9.เครื่องคอมพิวเตอร์โน้ตบุ๊กสำหรับผู้สอน</t>
  </si>
  <si>
    <t>10.เครื่องคอมพิวเตอร์แท็ปเล็ต (Tablet)</t>
  </si>
  <si>
    <t>11.เครื่องเชื่อมต่อและกระจายสัญญาณไร้สาย</t>
  </si>
  <si>
    <t>12.เครื่องกระจายสัญญาณ (L2 Switch) 8 ช่อง</t>
  </si>
  <si>
    <t>13.โต๊ะสำหรับผู้สอนพร้อมเก้าอี้</t>
  </si>
  <si>
    <t>14.ระบบไฟฟ้าและระบบเครือข่าย</t>
  </si>
  <si>
    <t>พิมพ์ตอกกลีบมาลัย</t>
  </si>
  <si>
    <t>4330-004-0002-632-001</t>
  </si>
  <si>
    <t>ชุดครุภัณฑ์ห้องปฏิบัติการ Excellent Model School</t>
  </si>
  <si>
    <t>ประกอบด้วย  11 รายการ</t>
  </si>
  <si>
    <t>1.แท่นบรรยายมัลติเดีย B&amp;S Media e-STATION z</t>
  </si>
  <si>
    <t>2.คอมโพเดียม lenovo V520TW</t>
  </si>
  <si>
    <t>3.จอทัชสกรีน 70"</t>
  </si>
  <si>
    <t>31 ตัว</t>
  </si>
  <si>
    <t>8.ระบบประมวลผลอัตโนมัติ</t>
  </si>
  <si>
    <t>โอนให้คหกรรม</t>
  </si>
  <si>
    <t>หน้าห้องแนะแนว</t>
  </si>
  <si>
    <t>7110-002-0001-262-3</t>
  </si>
  <si>
    <t>ห้องเก็บของ</t>
  </si>
  <si>
    <t>713,721,ป.ตรี</t>
  </si>
  <si>
    <t>บุคลากร</t>
  </si>
  <si>
    <t>7440-007-0002-572-001</t>
  </si>
  <si>
    <t>7440-007-0002-572-002</t>
  </si>
  <si>
    <t>เครื่องคอมพิวเตอร์ Acer Verition M265</t>
  </si>
  <si>
    <t>ตู้เหล็กบานทึบ 2 ประตู</t>
  </si>
  <si>
    <t>จอภาพโปรเจคเตอร์</t>
  </si>
  <si>
    <t>เครื่องฉายภาพ Overhead Projector</t>
  </si>
  <si>
    <t>ห้องเก็บเสียงโรงอาหาร</t>
  </si>
  <si>
    <t>ตามห้องเรียน</t>
  </si>
  <si>
    <t>งานสื่อ</t>
  </si>
  <si>
    <t>ท่องเที่ยว,คอมพิวเตอร์</t>
  </si>
  <si>
    <t>ห้องเสียงหน้าเสาธง</t>
  </si>
  <si>
    <t>Production Live Classroom</t>
  </si>
  <si>
    <t>Sereen boy พร้อมรีโมทไร้สาย</t>
  </si>
  <si>
    <t>โอนให้คอมธุรกิจ</t>
  </si>
  <si>
    <t>30 ชุด</t>
  </si>
  <si>
    <t>7110-002-002-422-01-4</t>
  </si>
  <si>
    <t>ห้องแผน</t>
  </si>
  <si>
    <t>ตู้ไม้ ห้องแผน</t>
  </si>
  <si>
    <t>จอมอนิเตอร์ไฟฟ้าขนาด 120 นิ้วพร้อมรีโมท</t>
  </si>
  <si>
    <t>แผนกคอม</t>
  </si>
  <si>
    <t>2430-001-0001-542-003</t>
  </si>
  <si>
    <t>ห้อง Net</t>
  </si>
  <si>
    <t>ห้อง Server</t>
  </si>
  <si>
    <t>บ้านครูจีน</t>
  </si>
  <si>
    <t>ร้านเฮือนไทเลย</t>
  </si>
  <si>
    <t>รองประสาน</t>
  </si>
  <si>
    <t>4110-001-0001</t>
  </si>
  <si>
    <t>LVC 393-009</t>
  </si>
  <si>
    <t>โรงกรองน้ำ</t>
  </si>
  <si>
    <t>ครูยุพิน</t>
  </si>
  <si>
    <t>ห้องบ่มเพาะ</t>
  </si>
  <si>
    <t>ห้องประชุมภูสวรรค์</t>
  </si>
  <si>
    <t>หน้าห้องประชุมงานอาคาร</t>
  </si>
  <si>
    <t>หน้าอาคาร 5</t>
  </si>
  <si>
    <t>ทางเข้าวิทยาลัย</t>
  </si>
  <si>
    <t>ห้องประชุมงานอาคาร</t>
  </si>
  <si>
    <t>ใต้บันไดอาคาร 3</t>
  </si>
  <si>
    <t>ข้างหอประชุมยอดภู</t>
  </si>
  <si>
    <t>7910-003-004-621-002</t>
  </si>
  <si>
    <t>ห้องเก็บของ ตึก 2 ชั้น 6</t>
  </si>
  <si>
    <t>ชั้น 6</t>
  </si>
  <si>
    <t>7110-002-0001-472-004</t>
  </si>
  <si>
    <t>7110-002-0001-372-11</t>
  </si>
  <si>
    <t>4210-001-0001-583-007</t>
  </si>
  <si>
    <t>7110-006-0002-452-001</t>
  </si>
  <si>
    <t>เครื่องคอมพิวเตอร์โน๊ตบุ๊ค HP</t>
  </si>
  <si>
    <t>7440-001-0003-543-023</t>
  </si>
  <si>
    <t>ใต้บันไดอาคาร 2</t>
  </si>
  <si>
    <t>ยิ้มเลย,ธนาคาร รร.</t>
  </si>
  <si>
    <t xml:space="preserve">เครื่องปรับอากาศ 48,000BTU Amina WXT </t>
  </si>
  <si>
    <t>4120-001-1200-601-001-006</t>
  </si>
  <si>
    <t>ใต้บันได</t>
  </si>
  <si>
    <t>com,เลขา,บัญชี</t>
  </si>
  <si>
    <t>7110-002-0002-322-17-18</t>
  </si>
  <si>
    <t>4140-006-002-382-2</t>
  </si>
  <si>
    <t>7440-007-0001-422-1</t>
  </si>
  <si>
    <t>4120-001-0001-441-027-030</t>
  </si>
  <si>
    <t>ห้อง Internet</t>
  </si>
  <si>
    <t>35 เครื่อง</t>
  </si>
  <si>
    <t>1. คอมพิวเตอร์ผู้เรียน</t>
  </si>
  <si>
    <t>2. คอมพิวเตอร์ผู้สอน</t>
  </si>
  <si>
    <t>3. เครื่องฉายโปรเจคเตอร์</t>
  </si>
  <si>
    <t>4. กระดานดิจิตอล</t>
  </si>
  <si>
    <t>5. ซอฟต์แวร์ระบบ</t>
  </si>
  <si>
    <t>6. เครื่องวิชวลไลเซอร์</t>
  </si>
  <si>
    <t>7. เพจเจอร์สำหรับผู้เรียน</t>
  </si>
  <si>
    <t>ร้านครัวเต็มอิ่ม</t>
  </si>
  <si>
    <t>โรงอาหาร</t>
  </si>
  <si>
    <t>ห้องเก็บของรอง</t>
  </si>
  <si>
    <t>59650003-433-008-9</t>
  </si>
  <si>
    <t>ทั้งหมด     6      รายการ    6    ชิ้น</t>
  </si>
  <si>
    <t>บ้าน ผอ.</t>
  </si>
  <si>
    <t>หน้าวิทยาลัย</t>
  </si>
  <si>
    <t>ห้องนอนเวร</t>
  </si>
  <si>
    <t>7440-001-0005-602-185,190,</t>
  </si>
  <si>
    <t>7440-001-0005-591-162-168,</t>
  </si>
  <si>
    <t>172-174,176-178,180</t>
  </si>
  <si>
    <t>621-01-02</t>
  </si>
  <si>
    <t>4120-001-0001-492-057-058</t>
  </si>
  <si>
    <t>6730-001-0001-623-0002/1</t>
  </si>
  <si>
    <t>6730-002-0003-612-001</t>
  </si>
  <si>
    <t>6730-007-0006-612-001</t>
  </si>
  <si>
    <t>6730-001-0001-611-001</t>
  </si>
  <si>
    <t>5850-017-0001-611-001</t>
  </si>
  <si>
    <t>ชุดครุภัณฑ์ห้องเรียนปริญญาตรี ประกอบด้วย</t>
  </si>
  <si>
    <t>7430-008-0045-631-034</t>
  </si>
  <si>
    <t>ห้องพัก</t>
  </si>
  <si>
    <t>2. โปรแกรมสำเร็จรูปสำหรับ</t>
  </si>
  <si>
    <t>3. ชุดรับแขกอย่างดีสำหรับบริการ</t>
  </si>
  <si>
    <t>4. โต๊ะและเก้าอี้สำหรับบริการเครื่อง</t>
  </si>
  <si>
    <t>ห้องพักครูท่องเที่ยว</t>
  </si>
  <si>
    <t>7430-001-0007-432-001</t>
  </si>
  <si>
    <t>เครื่องปริ๊นสีแบบตั้งโต๊ะ ALPS MD 5000</t>
  </si>
  <si>
    <t>7430-001-0001-472-027</t>
  </si>
  <si>
    <t>เครื่องพิมพ์เลเซอร์ 2310</t>
  </si>
  <si>
    <t>7430-001-0001-482-009</t>
  </si>
  <si>
    <t>เครื่องพิมพ์เลเซอร์ 3020</t>
  </si>
  <si>
    <t>ทั้งหมด     20      รายการ    31    ชิ้น</t>
  </si>
  <si>
    <t>10 ก.ค. 50</t>
  </si>
  <si>
    <t>7440-001-0049-612-001</t>
  </si>
  <si>
    <t>7425-002-0005-611-001</t>
  </si>
  <si>
    <t>ตู้เก็บอุปกรณ์กระจายสัญญาณ</t>
  </si>
  <si>
    <t>7430-008-0043-612-001</t>
  </si>
  <si>
    <t>เครื่องสแกนเนอร์ HP Scanjet 55901</t>
  </si>
  <si>
    <t>22 พ.ค. 50</t>
  </si>
  <si>
    <t>7440-001-0044-612-001</t>
  </si>
  <si>
    <t xml:space="preserve">เครื่องคอมพิวเตอร์ Acwe Aspire SA90 </t>
  </si>
  <si>
    <t>24 พ.ค. 50</t>
  </si>
  <si>
    <t>7440-001-0046-614-001</t>
  </si>
  <si>
    <t xml:space="preserve">เครื่องคอมพิวเตอร์ Acer Aspire AS90 </t>
  </si>
  <si>
    <t>15 ก.ค. 52</t>
  </si>
  <si>
    <t>7430-008-0037-612-001</t>
  </si>
  <si>
    <t>เครื่องพิมพ์คอมพิวเตอร์ HP Laser Jet M1120n</t>
  </si>
  <si>
    <t>7440-001-0029-612-001</t>
  </si>
  <si>
    <t>เครื่องไมโครคอมพิวเตอร์ ACER Veriton M265</t>
  </si>
  <si>
    <t>7310-001-0002-611-001</t>
  </si>
  <si>
    <t>เตาอบ Fry king</t>
  </si>
  <si>
    <t>ทั้งหมด      1     รายการ    1    ชิ้น</t>
  </si>
  <si>
    <t>7195-001-0001-612-001</t>
  </si>
  <si>
    <t>บอร์ดล้อเลื่อน ขนาด 177x25x244 ซม.</t>
  </si>
  <si>
    <t>7730-007-0002-422-1</t>
  </si>
  <si>
    <t>เครื่องทำเสียงพิเศษ Boss</t>
  </si>
  <si>
    <t>7440-001-0033-613-018</t>
  </si>
  <si>
    <t>ทั้งหมด      2     รายการ    2    ชิ้น</t>
  </si>
  <si>
    <t>5965-001-0004-612-001</t>
  </si>
  <si>
    <t>ไมโครโฟนไร้สายยี่ห้อ SHURE รุ่น PG24E</t>
  </si>
  <si>
    <t xml:space="preserve"> 24 ก.ค. 46</t>
  </si>
  <si>
    <t>7440-001-463-001</t>
  </si>
  <si>
    <t>เครื่องคอมพิวเตอร์ 1.7  GHZ</t>
  </si>
  <si>
    <t>7430-001-463-001</t>
  </si>
  <si>
    <t xml:space="preserve">เครื่องพิมพ์เลเซอร์   </t>
  </si>
  <si>
    <t>7440-010-463-001-2</t>
  </si>
  <si>
    <t>โต๊ะวางเครื่องพิมพ์คอมฯ</t>
  </si>
  <si>
    <t xml:space="preserve"> 11 ส.ค. 46</t>
  </si>
  <si>
    <t>7320-006-461-001-2</t>
  </si>
  <si>
    <t>ตู้ติดผนัง</t>
  </si>
  <si>
    <t>17 ต.ค 50</t>
  </si>
  <si>
    <t>8135-006-0001-512-001</t>
  </si>
  <si>
    <t>ป้ายนิเทศ</t>
  </si>
  <si>
    <t>7440-103-512-002-003</t>
  </si>
  <si>
    <t>เครื่องคอมพิวเตอร์  Acer*</t>
  </si>
  <si>
    <t>7440-103-512-004-006</t>
  </si>
  <si>
    <t>7 ก.ค. 51</t>
  </si>
  <si>
    <t>7440-305-511-001</t>
  </si>
  <si>
    <t>เครื่องคอมพิวเตอร์HP Laserjet M 1120 MFP</t>
  </si>
  <si>
    <t>7430-008-0032-612-001</t>
  </si>
  <si>
    <t>เครื่องคอมพิวเตอร์ HP Office Jet Pro K5300</t>
  </si>
  <si>
    <t>7450-002-521-001</t>
  </si>
  <si>
    <t>เครื่องขยายเสียง 1,200 วัตต์</t>
  </si>
  <si>
    <t>6730-002-0002-614-001</t>
  </si>
  <si>
    <t>จอรับภาพมอเตอร์ไฟฟ้า 60*80</t>
  </si>
  <si>
    <t>6730-007-0001-614-001</t>
  </si>
  <si>
    <t>6730-002-0001-543-001</t>
  </si>
  <si>
    <t>จอรับภาพมอเตอร์ไฟฟ้าขนาด 60"X80" พร้อมรีโมท</t>
  </si>
  <si>
    <t>7440-001-0003-543-012</t>
  </si>
  <si>
    <t>เครื่องคอมพิวเตอร์แบบโน๊ตบุ๊ค HPG42-358TX</t>
  </si>
  <si>
    <t>7440-001-0008-614-001</t>
  </si>
  <si>
    <t>เครื่องคอมพิวเตอร์ HP Pavilion g4-2019TX</t>
  </si>
  <si>
    <t>7310-008-0002-612-001</t>
  </si>
  <si>
    <t>กระติกน้ำร้อนไฟฟ้า พานาโซนิค</t>
  </si>
  <si>
    <t>กีต้าร์ยามาฮ่า</t>
  </si>
  <si>
    <t>7110-007-281-1</t>
  </si>
  <si>
    <t>โต๊ะปฏิบัติการห้องวิทยาศาสตร์</t>
  </si>
  <si>
    <t>7110-007-0019</t>
  </si>
  <si>
    <t>โต๊ะทดลองวิทยาศาสตร์</t>
  </si>
  <si>
    <t>7110-007-0010-391-1</t>
  </si>
  <si>
    <t>โต๊ะสาธิตครู</t>
  </si>
  <si>
    <t>7105-005-0001-391-1-50</t>
  </si>
  <si>
    <t>เก้าอี้ปฏิบัติการ</t>
  </si>
  <si>
    <t>6730-002-0001-501-002</t>
  </si>
  <si>
    <t>จอรับภาพชนิดมอเตอร์ไฟฟ้า</t>
  </si>
  <si>
    <t>7440-001-0005-585-098</t>
  </si>
  <si>
    <t>20 ต.ค. 53</t>
  </si>
  <si>
    <t>7440-001-0026-612-025-034</t>
  </si>
  <si>
    <t>เครื่องไมโครคอมพิวเตอร์ Acer Veritor M265</t>
  </si>
  <si>
    <t>7440-103-542-011-020</t>
  </si>
  <si>
    <t>6730-002-0001-542-002</t>
  </si>
  <si>
    <t>จอรับภาพชนิดมอเตอร์ไฟฟ้า Acer</t>
  </si>
  <si>
    <t>6110-005-0001-612-001-002</t>
  </si>
  <si>
    <t>เครื่องสำรองไฟ Stable line</t>
  </si>
  <si>
    <t>6695-0018-0001-556-017</t>
  </si>
  <si>
    <t>17.อุปกรณ์ดูดช่วยสารละลายจำนวนน้อย</t>
  </si>
  <si>
    <t>18.เครื่องบดปั่น</t>
  </si>
  <si>
    <t>19.เครื่องแก้วห้องปฏิบัติการจุลชีววิทยา</t>
  </si>
  <si>
    <t>20.โต๊ะปฏิบัติการพร้อมอ่านล้าง</t>
  </si>
  <si>
    <t>7320-014-001-202-1-3</t>
  </si>
  <si>
    <t>เครื่องคั้นน้ำผลไม้เนชั่นแนล</t>
  </si>
  <si>
    <t xml:space="preserve">  1 ม.ค. 23</t>
  </si>
  <si>
    <t>7310-010-232-1</t>
  </si>
  <si>
    <t>หม้ออัดความดัน</t>
  </si>
  <si>
    <t xml:space="preserve">  4 มี.ค. 26</t>
  </si>
  <si>
    <t>7310-010-003-261-1</t>
  </si>
  <si>
    <t>หม้ออัดความดันเหล็ก  15  ปอนด์</t>
  </si>
  <si>
    <t>7310-010-002-262-1-4</t>
  </si>
  <si>
    <t>หม้ออัดความดันตราจระเข้ ( อลูมิเนียม )</t>
  </si>
  <si>
    <t>4 ใบ</t>
  </si>
  <si>
    <t>7310-009-002-272-1</t>
  </si>
  <si>
    <t>เตาขนมเบื้อง</t>
  </si>
  <si>
    <t>7310-009-001-292-1</t>
  </si>
  <si>
    <t>เตาปิ้งขนมปัง</t>
  </si>
  <si>
    <t>7330-011-292-1</t>
  </si>
  <si>
    <t>เครื่องตีไข่ (คิทเช่นเอท)</t>
  </si>
  <si>
    <t xml:space="preserve"> 24 พ.ย. 29</t>
  </si>
  <si>
    <t>7125-002-0001-292-2</t>
  </si>
  <si>
    <t xml:space="preserve">ตู้เก็บวัสดุฝึกแผนกอาหาร  </t>
  </si>
  <si>
    <t>7110-006-011-362-144-174</t>
  </si>
  <si>
    <t>7110-006-011-301-001-63</t>
  </si>
  <si>
    <t>7310-002-001-301-1</t>
  </si>
  <si>
    <t>เตาแก๊สไฮสปิดพร้อมหัวปรับ</t>
  </si>
  <si>
    <t>7330-009-003-301-1</t>
  </si>
  <si>
    <t>เครื่องวัดน้ำตาล</t>
  </si>
  <si>
    <t xml:space="preserve">  2 ก.พ. 33</t>
  </si>
  <si>
    <t>7310-001-004-322-1</t>
  </si>
  <si>
    <t>หัวปรับแก๊ส</t>
  </si>
  <si>
    <t xml:space="preserve"> 27 ก.ค. 36</t>
  </si>
  <si>
    <t>7310-001-004-362-2</t>
  </si>
  <si>
    <t>7105-004-0001-362-1</t>
  </si>
  <si>
    <t>ตู้เก็บอุปกรณ์ ( เก็บเหล้า)</t>
  </si>
  <si>
    <t>4430-004-0003-371-1</t>
  </si>
  <si>
    <t>หม้อตุ๋นไฟฟ้า</t>
  </si>
  <si>
    <t>4430-004-0009-371-1</t>
  </si>
  <si>
    <t>เครื่องบดเนื้อทำไส้กรอก</t>
  </si>
  <si>
    <t>4430-004-0006-371-1</t>
  </si>
  <si>
    <t>เครื่องบรรจุไส้กรอก  15  ปอนด์</t>
  </si>
  <si>
    <t xml:space="preserve">1 เครื่อง </t>
  </si>
  <si>
    <t>4430-004-0010-371-1-4</t>
  </si>
  <si>
    <t>เตาแก๊สไฮสปิดพร้อมถังแก๊ส</t>
  </si>
  <si>
    <t>7310-009-0001-391-1-6</t>
  </si>
  <si>
    <t>เตาหุงต้ม 2 หัวเตา</t>
  </si>
  <si>
    <t>6 เตา</t>
  </si>
  <si>
    <t>7330-019-0001-391-1</t>
  </si>
  <si>
    <t>เครื่องปิดผนึกถุงพาสติก</t>
  </si>
  <si>
    <t>7310-009-0003-391-001</t>
  </si>
  <si>
    <t>เครื่องวัดปริมาณแอลกอฮอล์</t>
  </si>
  <si>
    <t>7330-009-0001-391-001</t>
  </si>
  <si>
    <t>เครื่องวัดความหวานของน้ำตาล</t>
  </si>
  <si>
    <t>7360-003-0001</t>
  </si>
  <si>
    <t>เครื่องครัวหน่วยสเตนเลส</t>
  </si>
  <si>
    <t>7320-011-0001-442-01-02</t>
  </si>
  <si>
    <t>เครื่องทำไอศครีม</t>
  </si>
  <si>
    <t>7110-007-0008-441-014-017,023-026</t>
  </si>
  <si>
    <t>โต๊ะวางขนม</t>
  </si>
  <si>
    <t>7330-019-0001-441-003-002</t>
  </si>
  <si>
    <t>เครื่อปิดผนึกถุงพลาสติกชนิดตั้งพื้น</t>
  </si>
  <si>
    <t>7310-009-0001</t>
  </si>
  <si>
    <t>เตาหุงต้มแก๊ส  2 หัวเตา</t>
  </si>
  <si>
    <t>6 ชุด</t>
  </si>
  <si>
    <t>4510-015-0001-441-02-07</t>
  </si>
  <si>
    <t>อ่างล้างคู่สแตนเลส</t>
  </si>
  <si>
    <t>441-01-04</t>
  </si>
  <si>
    <t>ตู้เก็บอุปกรณ์สแตนเลส</t>
  </si>
  <si>
    <t>7330-018-441-001-2</t>
  </si>
  <si>
    <t>อ่างล้างจานสเตนเลส</t>
  </si>
  <si>
    <t>4510-015-0001-442-08</t>
  </si>
  <si>
    <t>อ่างล้างชนิด 2 หลุม</t>
  </si>
  <si>
    <t>เตาขนมเบื้องไทย</t>
  </si>
  <si>
    <t>7330-011-462-001</t>
  </si>
  <si>
    <t>เครื่องตีไข 20 ลิตร</t>
  </si>
  <si>
    <t xml:space="preserve"> 7 ก.ค. 46</t>
  </si>
  <si>
    <t>7320-003-462-001</t>
  </si>
  <si>
    <t>เครื่องผสมแป้งแบบผสมเกลียว</t>
  </si>
  <si>
    <t>7330-018-472-001</t>
  </si>
  <si>
    <t>7320-007-0001-472-001</t>
  </si>
  <si>
    <t>เครื่องบดน้ำพริก</t>
  </si>
  <si>
    <t>4520-001-0001-482-001</t>
  </si>
  <si>
    <t>เครื่องต้มน้ำร้อน</t>
  </si>
  <si>
    <t>7310-008-0003-612-001</t>
  </si>
  <si>
    <t>หม้อต้มน้ำร้อน</t>
  </si>
  <si>
    <t>12 ก.ค. 54</t>
  </si>
  <si>
    <t>7440-001-0016-612-001</t>
  </si>
  <si>
    <t>เครื่องคอมพิวเตอร์ Acer Aspise รุ่น G361-254</t>
  </si>
  <si>
    <t>14 ก.ค. 54</t>
  </si>
  <si>
    <t>6110-005-0001-612-003</t>
  </si>
  <si>
    <t>7730-006-0002-612-001</t>
  </si>
  <si>
    <t>เครื่องเล่น HDD MEDIA PLAYER รุ่น Payon</t>
  </si>
  <si>
    <t>7310-001-0003-614-001</t>
  </si>
  <si>
    <t>เตาอบไฟฟ้า 3 ชั้น</t>
  </si>
  <si>
    <t>7310-006-0001-614-001</t>
  </si>
  <si>
    <t>รถเข็นสแตนเลส 15 ชั้น</t>
  </si>
  <si>
    <t>7310-001-0001-574-001</t>
  </si>
  <si>
    <t>27 ส.ค  57</t>
  </si>
  <si>
    <t>โซฟาแบบเข้ามุม Grand pvc</t>
  </si>
  <si>
    <t>6710-002-0002-382-1</t>
  </si>
  <si>
    <t>หม้อแปลงไฟฟ้า Adapter panasonic</t>
  </si>
  <si>
    <t>6710-002-0002-372-1</t>
  </si>
  <si>
    <t>กระเป๋า</t>
  </si>
  <si>
    <t>1  ใบ</t>
  </si>
  <si>
    <t>670-002-0002-372-1</t>
  </si>
  <si>
    <t>ขาตั้งกล้อง</t>
  </si>
  <si>
    <t>4120-001-0001-383-1</t>
  </si>
  <si>
    <t>4120-001-0001-383-2</t>
  </si>
  <si>
    <t>42120-001-0001-383-3</t>
  </si>
  <si>
    <t>7110-007-431-001-40</t>
  </si>
  <si>
    <t>โต๊ะเอนกประสงค์</t>
  </si>
  <si>
    <t>35  ตัว</t>
  </si>
  <si>
    <t>7125-002-431-001-2</t>
  </si>
  <si>
    <t>7125-004-431-001</t>
  </si>
  <si>
    <t>ชั้นเก็บและควบคุมเครื่องเสียง</t>
  </si>
  <si>
    <t>7430-008-0023-612-001</t>
  </si>
  <si>
    <t>1 ก.พ. 53</t>
  </si>
  <si>
    <t>6110-005-0002-612-001</t>
  </si>
  <si>
    <t>เครื่องสำรองไฟฟ้า Line thai 1000va</t>
  </si>
  <si>
    <t>6730-001-542-001</t>
  </si>
  <si>
    <t>6730-008-0001-542-004</t>
  </si>
  <si>
    <t>7440-010-451-001</t>
  </si>
  <si>
    <t xml:space="preserve">เครื่องไมโครคอมพิวเตอร์ ATEC </t>
  </si>
  <si>
    <t>5510-004-451-001</t>
  </si>
  <si>
    <t>เครื่องสำรองไฟยี่ห้อ APC</t>
  </si>
  <si>
    <t>7730-003-003</t>
  </si>
  <si>
    <t>6720-003-483-001</t>
  </si>
  <si>
    <t>กล้องถ่ายรูป  Sony</t>
  </si>
  <si>
    <t>7430-001-0001-472-023</t>
  </si>
  <si>
    <t>เครื่องพิมพ์ EPSON 830</t>
  </si>
  <si>
    <t>ทั้งหมด     8      รายการ    8    ชิ้น</t>
  </si>
  <si>
    <t>7440-001-0001-442-3</t>
  </si>
  <si>
    <t>เครื่องเขียน-อ่านซีดีรอม</t>
  </si>
  <si>
    <t xml:space="preserve"> 14 พ.ค. 45</t>
  </si>
  <si>
    <t>ตู้เก็บเอกสาร 90 คูณ 175x40 cm</t>
  </si>
  <si>
    <t>ตู้เก็บเอกสาร 305x600x40 cm</t>
  </si>
  <si>
    <t>1หลัง</t>
  </si>
  <si>
    <t xml:space="preserve"> 23 พ.ค.45</t>
  </si>
  <si>
    <t>ตู้เก็บเอกสาร 2 ตอน 210x600x40</t>
  </si>
  <si>
    <t>7110-007-1-001-5</t>
  </si>
  <si>
    <t>7110-006-1-001-6</t>
  </si>
  <si>
    <t>เก้าอี้คอมพิวเตอร์</t>
  </si>
  <si>
    <t>7110-007-1-01-4</t>
  </si>
  <si>
    <t>โต๊ะประชุมยาว</t>
  </si>
  <si>
    <t>7110-007-1-001</t>
  </si>
  <si>
    <t>โต๊ะวางเครื่องพิมพ์</t>
  </si>
  <si>
    <t>3 พ.ค. 53</t>
  </si>
  <si>
    <t>7430-008-0021-612-001</t>
  </si>
  <si>
    <t>เครื่องพิมพ์แบบเลเซอร์ EpsonLBP 3050 USB</t>
  </si>
  <si>
    <t>7110-007-0006-232-001-002</t>
  </si>
  <si>
    <t>7110-002-0002-243-16</t>
  </si>
  <si>
    <t>ตู้เก็บเอกสาร  3 ลิ้นชัก</t>
  </si>
  <si>
    <t>7125-004-0004-242-001-002</t>
  </si>
  <si>
    <t>ชั้นวางหนังสือ (ชั้นไม้)</t>
  </si>
  <si>
    <t>7105-004-0001-242-001</t>
  </si>
  <si>
    <t>ตู้ใส่หนังสือ</t>
  </si>
  <si>
    <t>7195-008-001-262-1</t>
  </si>
  <si>
    <t>ตู้อลูมิเนียมล้อเลื่อน</t>
  </si>
  <si>
    <t>7160-005-262-1</t>
  </si>
  <si>
    <t>เครื่องอัดปกพลาสติก</t>
  </si>
  <si>
    <t>7110-001-005-262-1-4</t>
  </si>
  <si>
    <t>โต๊ะสี่เหลี่ยม (ขากลึง)</t>
  </si>
  <si>
    <t>7195-006-0001-272-001</t>
  </si>
  <si>
    <t>ชั้นวางหนังสือหมุนได้</t>
  </si>
  <si>
    <t>7125-004-0008-282-1-2</t>
  </si>
  <si>
    <t>ชั้นไม้วางหนังสือ 1.10X.80 ม.</t>
  </si>
  <si>
    <t>7110-001-0001-252-001-002</t>
  </si>
  <si>
    <t>ตู้หนังสือ (100X80 ซม.)</t>
  </si>
  <si>
    <t>7195-001-0001</t>
  </si>
  <si>
    <t>ที่วางหนังสือพิมพ์</t>
  </si>
  <si>
    <t>7110-002-0002-322-32</t>
  </si>
  <si>
    <t>7125-004-0005-322-001</t>
  </si>
  <si>
    <t xml:space="preserve">ชั้นหนังสือ 2 ด้าน  </t>
  </si>
  <si>
    <t>7125-004-0001-322-001-002</t>
  </si>
  <si>
    <t>ชั้นหนังสือเตี้ย 2 ช่วง</t>
  </si>
  <si>
    <t>3220-010-331-1</t>
  </si>
  <si>
    <t>สว่านไฟฟ้า</t>
  </si>
  <si>
    <t>7105-001-0001-402-1</t>
  </si>
  <si>
    <t>7442-001-0001-422-4</t>
  </si>
  <si>
    <t>เครื่องคอมพิวเตอร์ ATEC</t>
  </si>
  <si>
    <t>โต๊ะวางเครื่องคอมฯ</t>
  </si>
  <si>
    <t>7730-400-0001-442-005</t>
  </si>
  <si>
    <t>เครื่องรับโทรทัศน์สี ขนาด  29"</t>
  </si>
  <si>
    <t>7195-004-0002-612-001</t>
  </si>
  <si>
    <t>เคาท์เตอร์วางคอมพิวเตอร์ 60*75*3.5 m.</t>
  </si>
  <si>
    <t>7195-001-0006-612-001</t>
  </si>
  <si>
    <t>บอร์ดบานเลื่อนขนาด 100x 200 ซม.</t>
  </si>
  <si>
    <t>7128-001-0001-512-004</t>
  </si>
  <si>
    <t>ตู้ล็อกเกอร์ 3.55X0.90X0.40 เมตร</t>
  </si>
  <si>
    <t>7125-002-0004-612-001</t>
  </si>
  <si>
    <t>ตู้เก็บอุปกรณ์  3.60X0.60X3.00 เมตร</t>
  </si>
  <si>
    <t>7442-001-522-001-002</t>
  </si>
  <si>
    <t>คอมพิวเตอร์ เอเซอร์</t>
  </si>
  <si>
    <t>6730-002-0006-612-001</t>
  </si>
  <si>
    <t>โปรเจคเตอร์ ACER P116P</t>
  </si>
  <si>
    <t>เคาเตอร์วางเครื่องคอมพิวเตอร์</t>
  </si>
  <si>
    <t>7430-001-0002-393-8-10</t>
  </si>
  <si>
    <t>เครื่องพิมพ์ดีด 15" ภาษาไทย</t>
  </si>
  <si>
    <t>เครื่องพิมพ์ดีดภาษาไทย 15 นิ้ว</t>
  </si>
  <si>
    <t>40 เครื่อง</t>
  </si>
  <si>
    <t xml:space="preserve"> 7430-001-0001-612-001-045</t>
  </si>
  <si>
    <t>เครื่องพิมพ์ดีดธรรมดาภาษาไทย แคร่ 15 นิ้ว</t>
  </si>
  <si>
    <t>45 เครื่อง</t>
  </si>
  <si>
    <t>7440-010-0001-461-001-20</t>
  </si>
  <si>
    <t>7440-010-0001-462-001</t>
  </si>
  <si>
    <t>20 มิ.ย. 50</t>
  </si>
  <si>
    <t>7440-001-0028-611-001-004</t>
  </si>
  <si>
    <t>เครื่องคอมพิวเตอร์ประมวลผลระดับสูง</t>
  </si>
  <si>
    <t>6710-002-0002-611-001</t>
  </si>
  <si>
    <t>กล้องถ่ายวีดีโอดิจิตอล Sony DCR-SR 200E</t>
  </si>
  <si>
    <t>6720-005-0003-611-001</t>
  </si>
  <si>
    <t>กล้องถ่ายภาพดิจิตอล Sony DSC-H7/B</t>
  </si>
  <si>
    <t>และแบตเตอรี่แทนชาร์ดกระเป๋า (Memery11Gb)</t>
  </si>
  <si>
    <t>22 มิ.ย. 50</t>
  </si>
  <si>
    <t>7450-001-0001-501-001</t>
  </si>
  <si>
    <t>6710-002-0001-615-001</t>
  </si>
  <si>
    <t>กล้องวีดีโอ</t>
  </si>
  <si>
    <t>6730-007-0002-615-001</t>
  </si>
  <si>
    <t>เครื่องฉายโปรเจ็คเตอร์ Viewsonie รุ่น VS12618</t>
  </si>
  <si>
    <t>6730-007-0003-615-001</t>
  </si>
  <si>
    <t>เครื่องฉายภาพ Lumens รุ่น PS660</t>
  </si>
  <si>
    <t>7110-006-0002-615-001-020</t>
  </si>
  <si>
    <t>เก้าอี้ห้องประชุม</t>
  </si>
  <si>
    <t>6730-008-0001-546-002</t>
  </si>
  <si>
    <t>เครื่องโปรเจคเตอร์ Mewsonic</t>
  </si>
  <si>
    <t>6730-002-0001-546-002</t>
  </si>
  <si>
    <t>จอรับภาพ  ยี่ห้อ Giger รุ่นมอเตอร์ไฟฟ้า</t>
  </si>
  <si>
    <t>7440-001-0003-556-001</t>
  </si>
  <si>
    <t>6730-007-0009-615-001</t>
  </si>
  <si>
    <t>6730-002-0008-615-001</t>
  </si>
  <si>
    <t>7430-008-0005-612-001</t>
  </si>
  <si>
    <t>1. เครื่องคอมพิวเตอร์ชนิดพกพา Lenovo V470</t>
  </si>
  <si>
    <t>2.เครื่องมัลติมีเดียโปรเจ็คเตอร์ Samsung รุ่น M 305</t>
  </si>
  <si>
    <t>3. จอรับภาพชนิดขาตั้ง Gygar 120"</t>
  </si>
  <si>
    <t>4. กล้องถ่ายวีดีโอ Samsung รุ่น HMX-H320</t>
  </si>
  <si>
    <t>5. ลำโพง ขนาด 8" พร้อมภาคขยายในตัว</t>
  </si>
  <si>
    <t>6710-002-0002-546-001</t>
  </si>
  <si>
    <t>523 525 526</t>
  </si>
  <si>
    <t>ห้อง 525</t>
  </si>
  <si>
    <t>526 /โรงอาหาร</t>
  </si>
  <si>
    <t>ห้องพักครู  524</t>
  </si>
  <si>
    <t>2. กระดานอิเล็กทรอนิกส์</t>
  </si>
  <si>
    <t>17เครื่อง</t>
  </si>
  <si>
    <t>5835-005-0001-482-007</t>
  </si>
  <si>
    <t>เครื่องเล่นดีวีด  LG-DE 9421 P</t>
  </si>
  <si>
    <t>7430-008-0044-612-001-002</t>
  </si>
  <si>
    <t>เครื่องพิมพ์ Canon รุ่น Pixma IP 1200</t>
  </si>
  <si>
    <t>7440-001-0041-612-001</t>
  </si>
  <si>
    <t>เครื่องคอมพิวเตอร์ Acer S285,CPU Inter P4</t>
  </si>
  <si>
    <t>7110-007-0004-611-001</t>
  </si>
  <si>
    <t>โต๊ะวางเครื่องฉายภาพ</t>
  </si>
  <si>
    <t>จอภาพ ขนาด 120*120 นิ้ว</t>
  </si>
  <si>
    <t>6110-005-0002-612-003</t>
  </si>
  <si>
    <t>7430-008-0027-611-001</t>
  </si>
  <si>
    <t>เครื่องพิมพ์เลเซอร์ Canon LBP3050</t>
  </si>
  <si>
    <t>7430-008-0016-612-001</t>
  </si>
  <si>
    <t>เครื่องพิมพ์ HP รุ่น Deskjet Ink</t>
  </si>
  <si>
    <t>7430-008-0014-611-003</t>
  </si>
  <si>
    <t>เครื่องพิมพ์ HP รุ่น Laserjet P1102</t>
  </si>
  <si>
    <t>5835-006-0001-382-1</t>
  </si>
  <si>
    <t>เครื่องบันทึกเสียง NAKOYA 9507010297 รุ่นNA-111</t>
  </si>
  <si>
    <t>5835-001-0001</t>
  </si>
  <si>
    <t>เครื่องขยายเสียง  NPE 550</t>
  </si>
  <si>
    <t>1 มิ.ย. 55</t>
  </si>
  <si>
    <t>6720-005-0006-612-001</t>
  </si>
  <si>
    <t>กล้องถ่ายรูป Sony  DSC-HXIOV</t>
  </si>
  <si>
    <t>7430-001-0006-452-014</t>
  </si>
  <si>
    <t>เครื่องพิมพ์เลเซอร์ขนาด เอ 3 HP 5000</t>
  </si>
  <si>
    <t>เครื่องพิมพ์แบบเลเซอร์</t>
  </si>
  <si>
    <t>27 เม.ย. 53</t>
  </si>
  <si>
    <t>7440-305-532-001</t>
  </si>
  <si>
    <t>เครื่องพิมพ์แบบเลเซอร์ Epson รุ่น EPL</t>
  </si>
  <si>
    <t>เครื่องพิมพ์เลเซอร์สี</t>
  </si>
  <si>
    <t>7440-001-0001-542-026</t>
  </si>
  <si>
    <t>ชุดคอมพิวเตอร์</t>
  </si>
  <si>
    <t>17 ม.ค. 50</t>
  </si>
  <si>
    <t>3510-003-0002-612-001</t>
  </si>
  <si>
    <t>เครื่องซักผ้า ขนาด 11 กก. ยี่ห้อ HITACHI รุ่น PS-110 Fs</t>
  </si>
  <si>
    <t>21 พ.ย. 50</t>
  </si>
  <si>
    <t>7430-008-0042-612-001</t>
  </si>
  <si>
    <t>เครื่องพิมพ์คอมพิวเตอร์  HP Officejet K7100</t>
  </si>
  <si>
    <t>4510-015-513-001</t>
  </si>
  <si>
    <t>อ่างล้างสแตนเลส ชนิด 1 หลุม</t>
  </si>
  <si>
    <t>10 เม.ย. 51</t>
  </si>
  <si>
    <t>7125-006-512-001-005</t>
  </si>
  <si>
    <t>ชั้นสแตนเลส  แบบ 4 ชั้น</t>
  </si>
  <si>
    <t>30 ธ.ค. 53</t>
  </si>
  <si>
    <t>7910-003-0001-542-004</t>
  </si>
  <si>
    <t>เครื่องดูดฝุ่น  Electrolux 30 ลิตร 2930</t>
  </si>
  <si>
    <t>28 ก.ค. 57</t>
  </si>
  <si>
    <t>4120-001-0001-612-001-002</t>
  </si>
  <si>
    <t>เครื่องปรับอากาศ Haier Hsu-24CER</t>
  </si>
  <si>
    <t>17 ต.ค. 57</t>
  </si>
  <si>
    <t>4110-003-0001-614-001-003</t>
  </si>
  <si>
    <t>ตู้น้ำเย็น</t>
  </si>
  <si>
    <t>6110-005-0001-621-012-015</t>
  </si>
  <si>
    <t xml:space="preserve">เครื่องสำรองไฟ </t>
  </si>
  <si>
    <t>4120-001-0019-624-002</t>
  </si>
  <si>
    <t>4120-001-0001-624-003</t>
  </si>
  <si>
    <t>เครื่องปรับอากาศ 18051BTU panasonic CS/CU18SKT</t>
  </si>
  <si>
    <t>16 ก.ค. 52</t>
  </si>
  <si>
    <t>7430-008-0038-612-001</t>
  </si>
  <si>
    <t>เครื่องพิมพ์แบบหัวเข็ม Epson LO 2090</t>
  </si>
  <si>
    <t xml:space="preserve"> 20 ต.ค. 52</t>
  </si>
  <si>
    <t>7440-001-0026-612-001-002</t>
  </si>
  <si>
    <t>เครื่องคอมพิวเตอร์  Acer Veritor M265</t>
  </si>
  <si>
    <t>7430-008-0020-612-001</t>
  </si>
  <si>
    <t>เครื่องพิมพ์เลเซอร์ Epson LBP 3050</t>
  </si>
  <si>
    <t>8 ก.ค. 53</t>
  </si>
  <si>
    <t>7430-008-0025-612-002</t>
  </si>
  <si>
    <t>เครื่องพิมพ์ HP รุ่น 1518ni</t>
  </si>
  <si>
    <t>4330-001-0001-612-001-002</t>
  </si>
  <si>
    <t>เครื่องสูบน้ำขนาด 3 " ยี่ห้อ Honda รุ่น GX160</t>
  </si>
  <si>
    <t>20  ธ.ค. 56</t>
  </si>
  <si>
    <t>7430-008-0003-612-001</t>
  </si>
  <si>
    <t>เครื่องพิมพ์คอมพิวเตอร์ Epson</t>
  </si>
  <si>
    <t>ทีวีสี  14 "   1   เครื่อง   วีดีโอ  1  เครื่อง</t>
  </si>
  <si>
    <t>ตู้เก็บเอกสาร ขนาด 90 คูณ 75 คูณ 53</t>
  </si>
  <si>
    <t>7192-004-0001-322-1</t>
  </si>
  <si>
    <t>เคาน์เตอร์ไม้อัดสักบุฟอร์ไมก้า</t>
  </si>
  <si>
    <t>7910-003-0001-554-001-002</t>
  </si>
  <si>
    <t>เครื่องดูดฝุ่น Electrolux รุ่น Z-931</t>
  </si>
  <si>
    <t>3510-003-0001-554-001-002</t>
  </si>
  <si>
    <t>เครื่องซักผ้า Hitachi รุ่น SF 160</t>
  </si>
  <si>
    <t>3590-006-0001-556-007</t>
  </si>
  <si>
    <t>3590-006-0001-556-008</t>
  </si>
  <si>
    <t xml:space="preserve">    1.1 เคาเตอร์ ขนาด 60X120X75ซม.</t>
  </si>
  <si>
    <t>5965-003-0001-615-001-015</t>
  </si>
  <si>
    <t>หูฟังชนิดแขวนหู TOA รุ่น YP-E401</t>
  </si>
  <si>
    <t>15 ม.ค. 57</t>
  </si>
  <si>
    <t>4110-008-0001-612-001</t>
  </si>
  <si>
    <t>ตู้แช่กระจกโค้ง ขนาด 180 ซม.</t>
  </si>
  <si>
    <t xml:space="preserve">    3.1 เก้าอี้โซฟา  1 ที่นั่ง</t>
  </si>
  <si>
    <t xml:space="preserve">    3.2 เก้าอี้โซฟา  3  ที่นั่ง</t>
  </si>
  <si>
    <t xml:space="preserve">    3.3 โต๊ะกลาง</t>
  </si>
  <si>
    <t xml:space="preserve">    4.1 โต๊ะกลาง</t>
  </si>
  <si>
    <t xml:space="preserve">    4.2 เก้าอี้</t>
  </si>
  <si>
    <t>ตู้เหล็ก 531</t>
  </si>
  <si>
    <t>532, 531</t>
  </si>
  <si>
    <t>สาขาวิชาคหกรรม</t>
  </si>
  <si>
    <t>พิมพ์ตัดดอกตะแบก</t>
  </si>
  <si>
    <t>พิมพ์อัดดอกตะแบก</t>
  </si>
  <si>
    <t>พิมพ์ตัดดอกแคทรียา</t>
  </si>
  <si>
    <t>พิมพ์อัดดอกคัทลียา</t>
  </si>
  <si>
    <t>7195-008-0001-441-02</t>
  </si>
  <si>
    <t>ครู 1 นักเรียน 30</t>
  </si>
  <si>
    <t>ชุดปฏิบัติการวิเคราะห์ทางจุลชีววิทยา จำนวน 20 รายการ</t>
  </si>
  <si>
    <t xml:space="preserve"> -  ตู้เสื้อผ้าและที่วางกระเป๋า</t>
  </si>
  <si>
    <t xml:space="preserve"> -  โต๊ะเครื่องแป้งพร้อมเก้าอี้ </t>
  </si>
  <si>
    <t xml:space="preserve"> -  ชุดรับแขก </t>
  </si>
  <si>
    <t xml:space="preserve">  -  อ่างอาบน้ำ</t>
  </si>
  <si>
    <t xml:space="preserve">  -  ห้องอาบน้ำ </t>
  </si>
  <si>
    <t xml:space="preserve">  -  ชุดโถสุขภัณฑ์ </t>
  </si>
  <si>
    <t xml:space="preserve">  -  ชุดอ่างน้ำล้างหน้า </t>
  </si>
  <si>
    <t xml:space="preserve">  -  เครื่องทำน้ำร้อน </t>
  </si>
  <si>
    <t xml:space="preserve">  -  ก๊อกผสมอ่างน้ำ </t>
  </si>
  <si>
    <t xml:space="preserve">  -  ชุดอุปกรณ์ประกอบ </t>
  </si>
  <si>
    <t>7105-0047-0004-382-2</t>
  </si>
  <si>
    <t>โทรทัศน์สี 21"  Sumsung</t>
  </si>
  <si>
    <t>1.โปรเจ็คเตอร์ ระดับ XGAขนาด 3000Ans/</t>
  </si>
  <si>
    <t>2.จอรับภาพชนิดเมอตร์ไฟฟ้า</t>
  </si>
  <si>
    <t>4.อุปกรณ์แขวนโคมไฟ</t>
  </si>
  <si>
    <t>5.กล้องดิจิตอลความละเอียดสูง</t>
  </si>
  <si>
    <t>6.ชุดไฟสว่างในห้องถ่ายภาพ</t>
  </si>
  <si>
    <t xml:space="preserve">7.เวทีจัดกิจกรรม </t>
  </si>
  <si>
    <t xml:space="preserve">8.เสากั้นทางเดินชนิดโซ่คล้อง </t>
  </si>
  <si>
    <t>9.โซ่คล้องเสากันทางเดิน</t>
  </si>
  <si>
    <t>3. อุปกรณ์กระจายสัญญาณ ขนาด 24 ช่อง</t>
  </si>
  <si>
    <t>ชุดครุภัณฑ์ตัดเย็บและออกแบบ  จำนวน  9  รายการ</t>
  </si>
  <si>
    <t>ชุดครุภัณฑ์ปฏิบัติการออกแบบแฟชั่น 3 รายการ</t>
  </si>
  <si>
    <t>5821-006-0001-641-002</t>
  </si>
  <si>
    <t>6110-012-0001-584-001</t>
  </si>
  <si>
    <t>7440-001-0001-633-005</t>
  </si>
  <si>
    <t>เครื่องเชื่อมเหล็กไฟฟ้า</t>
  </si>
  <si>
    <t>(ดีเซล) ยี่ห้อโตโยต้า  รุ่นคอมมิวเตอร์* นข1340</t>
  </si>
  <si>
    <t>โทรทัศน  21"  Sumsung</t>
  </si>
  <si>
    <t>9 มิ.ย. 65</t>
  </si>
  <si>
    <t>4140-001-0002-652-003-004</t>
  </si>
  <si>
    <t>พัดลมโคจร 16 นิ้ว ฮาตาริ</t>
  </si>
  <si>
    <t>1,250</t>
  </si>
  <si>
    <t>4 ม.ค. 65</t>
  </si>
  <si>
    <t>3510-003-0001-652-004</t>
  </si>
  <si>
    <t>20,000</t>
  </si>
  <si>
    <t>17 พ.ค. 65</t>
  </si>
  <si>
    <t>9999-051-0006-652-001-006</t>
  </si>
  <si>
    <t>Gigabit Switch Hub 16 Port TP-Link TL-SG1016D</t>
  </si>
  <si>
    <t>9999-051-0003-652-001-006</t>
  </si>
  <si>
    <t>19' German Wall Rack 6U</t>
  </si>
  <si>
    <t>ตึก 2 ชั้น 1-6</t>
  </si>
  <si>
    <t>9999-051-0004-652-025-048</t>
  </si>
  <si>
    <t>Cloud Manage 11ac wave 2Wareless</t>
  </si>
  <si>
    <t>24 เครื่อง</t>
  </si>
  <si>
    <t>9999-051-0005-652-001-006</t>
  </si>
  <si>
    <t>Engenius ECS1008P Cloud Managed Sritch</t>
  </si>
  <si>
    <t>5 ก.ย. 65</t>
  </si>
  <si>
    <t>5670-032-0001-652-001</t>
  </si>
  <si>
    <t>คีย์บอร์ด Yamaha</t>
  </si>
  <si>
    <t>5965-003-0002-612-004</t>
  </si>
  <si>
    <t>ชุดไมค์ลอย</t>
  </si>
  <si>
    <t>7710-006-0001-612-002</t>
  </si>
  <si>
    <t>กลองสแนร์</t>
  </si>
  <si>
    <t>7710-006-0001-612-003</t>
  </si>
  <si>
    <t>ฉาบแฉกลอง 16 นิ้ว</t>
  </si>
  <si>
    <t>1 ฝา</t>
  </si>
  <si>
    <t>7710-006-0001-652-004</t>
  </si>
  <si>
    <t>ฉาบแฉกลอง 18 นิ้ว</t>
  </si>
  <si>
    <t>7710-006-0001-652-006</t>
  </si>
  <si>
    <t>แซกโซโฟน</t>
  </si>
  <si>
    <t>7710-009-0002-652-002</t>
  </si>
  <si>
    <t>กีต้าเบสไฟฟ้า</t>
  </si>
  <si>
    <t>7710-009-0002-652-003</t>
  </si>
  <si>
    <t>Effect Guitar</t>
  </si>
  <si>
    <t>22 ก.ค. 65</t>
  </si>
  <si>
    <t>5975-007-0003-652-001</t>
  </si>
  <si>
    <t>สายไมค์ประชุม 1 ชุด ประกอบด้วย</t>
  </si>
  <si>
    <t>1) ชุดแหล่งจ่ายไฟและควบคุมไมค์ประชุม</t>
  </si>
  <si>
    <t>2) ชุดไมค์ประชุมสำหรับประธาน</t>
  </si>
  <si>
    <t>3) ชุดไมค์ประชุมสำหรับผู้ร่วมประชุม</t>
  </si>
  <si>
    <t>4) สายไมค์ประชุม ยาว 10 เมตร</t>
  </si>
  <si>
    <t>5) เครื่องขยายเสียง</t>
  </si>
  <si>
    <t>6) ลำโพงติดผนังพร้อมอุปกรณ์</t>
  </si>
  <si>
    <t>7) โต๊ะประชุมขนาด 150*60*75</t>
  </si>
  <si>
    <t>8) เก้าอี้สำหรับประชุม</t>
  </si>
  <si>
    <t xml:space="preserve">9) ทีวี Interactivie Multimedia Display LED </t>
  </si>
  <si>
    <t xml:space="preserve">   ขนาด 75 นิ้ว OS Android</t>
  </si>
  <si>
    <t>ห้องโสตฯ</t>
  </si>
  <si>
    <t>ทีวี Interactive</t>
  </si>
  <si>
    <t>7 มี.ค. 65</t>
  </si>
  <si>
    <t>5895-001-0001-652-001</t>
  </si>
  <si>
    <t>ชุดสำหรับเรียนออนไลน์แบบวีดีโอระบบ</t>
  </si>
  <si>
    <t>Teleconference System</t>
  </si>
  <si>
    <t>7490-015-0003-651-001</t>
  </si>
  <si>
    <t>ครุภัณฑ์ชุดปฏิบัติการทางภาษาและสอบเทียบ</t>
  </si>
  <si>
    <t>วัดระดับภาษาอังกฤษ ประกอบด้วย</t>
  </si>
  <si>
    <t>1) จอภาพระบบสัมผัส</t>
  </si>
  <si>
    <t>2) เครื่องคอมพิวเตอร์พกพา</t>
  </si>
  <si>
    <t>3) เครื่องแท็ปเล็ต</t>
  </si>
  <si>
    <t>4) โต๊ะรูปเพชรพร้อมเก้าอี้</t>
  </si>
  <si>
    <t>5) โต๊ะผู้สอนพร้อมเก้าอี้</t>
  </si>
  <si>
    <t>6) เครื่องเชื่อมต่ออินเทอร์เน๊ตไร้สาย</t>
  </si>
  <si>
    <t>7) เครื่องเสียงพกพา</t>
  </si>
  <si>
    <t>8) ตู้ชาร์จแท็ปเล็ต 32 ช่อง</t>
  </si>
  <si>
    <t>7490-015-0003-651-001-1</t>
  </si>
  <si>
    <t>7490-015-0003-651-001-2</t>
  </si>
  <si>
    <t>7490-015-0003-651-001-3-32</t>
  </si>
  <si>
    <t>7490-015-0003-651-001-63</t>
  </si>
  <si>
    <t>7490-015-0003-651-001-62</t>
  </si>
  <si>
    <t>7490-015-0003-651-001-33-61</t>
  </si>
  <si>
    <t>7490-015-0003-651-001-64</t>
  </si>
  <si>
    <t>7490-015-0003-651-001-65</t>
  </si>
  <si>
    <t>7490-015-0003-651-001-67</t>
  </si>
  <si>
    <t>7490-015-0003-651-001-66</t>
  </si>
  <si>
    <t>10)เครื่องพิมพ์ Multifunction แบบฉีดหมึก</t>
  </si>
  <si>
    <t>9) กล้องสื่อสารทางไกลผ่านจอภาพ</t>
  </si>
  <si>
    <t>7440-522-001-010</t>
  </si>
  <si>
    <t>ย้ายมาจาก ง.ความร่วมมือ</t>
  </si>
  <si>
    <t>ย้ายจากบ้านครู โรเมล</t>
  </si>
  <si>
    <t>แต่ยังใช้เหมือนเดิม</t>
  </si>
  <si>
    <t>7430-008-0045-631-030-032</t>
  </si>
  <si>
    <t>ย้ายมาจากโลจิสติกส์</t>
  </si>
  <si>
    <t>7430-008-0045-631-025-029</t>
  </si>
  <si>
    <t>7430-008-0045-631-013-024,033</t>
  </si>
  <si>
    <t>GF</t>
  </si>
  <si>
    <t>เครื่องปรับอากาศ แบบตั้งแขวน 25,000 BTU</t>
  </si>
  <si>
    <t>4140-005-0001-505-001-006</t>
  </si>
  <si>
    <t>ตู้เก็บอุปกรณ์  1x2 เมตร</t>
  </si>
  <si>
    <t>สแกนเนอร์ Brother ADS-1700W</t>
  </si>
  <si>
    <t>ป้ายแผ่นพลาสติกแผนภูมิบริหารสถานศึกษา</t>
  </si>
  <si>
    <t>ป้ายแผ่นพลาสติกบุคลากรวิทยาลัยอาชีวศึกษาเลย</t>
  </si>
  <si>
    <t>ไม่มีรายการ</t>
  </si>
  <si>
    <t>ทั้งหมด        รายการ       ชิ้น</t>
  </si>
  <si>
    <t>เครื่องซักผ้าอัตโนมัติ LG T2516VS2M</t>
  </si>
  <si>
    <t>เครื่องกรองน้ำดื่ม HD-S3C1</t>
  </si>
  <si>
    <t>ป้ายพลาสติกวิทยาลัยอาชีวศึกษาเลยวิถีพุทธ</t>
  </si>
  <si>
    <t>เครื่องปรับอากาศ 18051 BTU PANASONIC CS/CU-</t>
  </si>
  <si>
    <t>เครื่องปรับอากาศ 9312 BTU MITSUBISHI</t>
  </si>
  <si>
    <t>เครื่องปรับอากาศ 12000 BTU LG IT13R</t>
  </si>
  <si>
    <t>เครื่องซักผ้า 21 KG SAMSUNG</t>
  </si>
  <si>
    <t>11 มี.ค. 64</t>
  </si>
  <si>
    <t>ป้ายตัวอักษร Loei Vocational College</t>
  </si>
  <si>
    <t>58,000</t>
  </si>
  <si>
    <t>กล้องบันทึกภาพและวิดีโอ Canon EOS 800D</t>
  </si>
  <si>
    <t>คอมพิวเตอร์งานศูนย์ข้อมูลสารสนเทศ Dell EMC</t>
  </si>
  <si>
    <t>เครื่องปรับอากาศชนิดติดผนัง ขนาด 12,000 BTU รุ่นLG</t>
  </si>
  <si>
    <t>เครื่องถ่ายเอกสารแบบ Multifunction printer</t>
  </si>
  <si>
    <t>เครื่องปรับอากาศ ขนาด 26000 BTU</t>
  </si>
  <si>
    <t>เครื่องปรับอากาศ MAVELL ขนาด 12,000 BTU</t>
  </si>
  <si>
    <t>เครื่องปรับอากาศ Haier ขนาด 24000 BTU</t>
  </si>
  <si>
    <t>เครื่องปรับอากาศไฮเออร์ขนาด 12,000 BTU</t>
  </si>
  <si>
    <t>โทรทัศน์สี LED แบบตอบโต้อัจฉริยะ 75"  (บัญชี)</t>
  </si>
  <si>
    <t>เครื่องสลับสัญญาณ Device Well HDS7105</t>
  </si>
  <si>
    <t>กล้องบันทึกภาพคุณภาพสูงพร้อมระบบจับภาพเคลื่อนไหว</t>
  </si>
  <si>
    <t>ขาตั้งโทรทัศน์สี LED แบบตอบโต้อัจฉริยะขนาด 75"</t>
  </si>
  <si>
    <t>โปรเจ็คเตอร์ฉายภาพจากสื่อ Epson EB-X 41</t>
  </si>
  <si>
    <t>เครื่องฉายมัลติมีเดียโปรเจ็คเตอร์</t>
  </si>
  <si>
    <t>เครื่องฉายภาพ Projector EPSON EB W05</t>
  </si>
  <si>
    <t>เครื่องตัดกระดาษ ยี่ห้อ มอร์แกน รุ่น Y-16lA4</t>
  </si>
  <si>
    <t>เครื่องฉายภาพโปรเจ็คเตอร์ Epson EB-X41</t>
  </si>
  <si>
    <t>เครื่องมัลติมีเดียโปรเจ็คเตอร์ขนาดไม่น้อยกว่า 3,500</t>
  </si>
  <si>
    <t>Hospitality Display LED 65" พร้อมขาตั้งแบบมีล้อ</t>
  </si>
  <si>
    <t>เพาเวอร์มิกเซอร์ NPE รุ่น FET550</t>
  </si>
  <si>
    <t>ลำโพงตู้ YAMAHA รุ่น CBR 12 ขนาด 12 นิ้ว 700 วัตต์</t>
  </si>
  <si>
    <t>ชุดระบบภาพและเสียงห้องประชุม</t>
  </si>
  <si>
    <t>คอมพิวเตอร์ All in One สำหรับงานประมวลผล</t>
  </si>
  <si>
    <t>จอรับภาพมอเตอร์ไฟฟ้า ขนาดเส้นทะแยงมุม 120 นิ้ว</t>
  </si>
  <si>
    <t>เครื่องปรับอากาศแยกส่วน แขวนใต้ฝ้าเพดาน ขนาด36000</t>
  </si>
  <si>
    <t>เครื่องคอมพิวเตอร์ประมวลผลพื้นฐาน (โลจิสติกส์)</t>
  </si>
  <si>
    <t>คอมพิวเตอร์ All in one สำหรับงานประมวลผล</t>
  </si>
  <si>
    <t>จอ Hopitality Display LED 65 นิ้ว</t>
  </si>
  <si>
    <t>เครื่องปรับอากาศ Haier ขนาด 12,000 BTU</t>
  </si>
  <si>
    <t>เตารีดไอน้ำ ยี่ห้อเอลน่า รุ่น 520 พร้อมอุปกรณ์</t>
  </si>
  <si>
    <t>เครื่องปรับอากาศแบบเคลื่อนย้ายได้</t>
  </si>
  <si>
    <t>เครื่องปรับอากาศ Haier รุ่น HSU-24 CEK03T</t>
  </si>
  <si>
    <t>คอมกราฟิกส่งคืน</t>
  </si>
  <si>
    <t>ง.ความร่วมมือส่งคืน</t>
  </si>
  <si>
    <t>141-721-311 ส่งคืน</t>
  </si>
  <si>
    <t>9905-011-0001-641-002</t>
  </si>
  <si>
    <t>ห้องอินเทอร์เน็ต</t>
  </si>
  <si>
    <t>ห้องโสต</t>
  </si>
  <si>
    <t>ห้องบ่มเพาะสาขา</t>
  </si>
  <si>
    <t>แผน</t>
  </si>
  <si>
    <t>เหลือแต่โครง</t>
  </si>
  <si>
    <t>วัดผล</t>
  </si>
  <si>
    <t>1560-003-0004-662-002</t>
  </si>
  <si>
    <t>งานช่างไฟ</t>
  </si>
  <si>
    <t>6 ก.พ. 66</t>
  </si>
  <si>
    <t>Sanki บันได 20 ฟุต</t>
  </si>
  <si>
    <t>26 ธ.ค. 65</t>
  </si>
  <si>
    <t>6910-002-0001-662-002</t>
  </si>
  <si>
    <t>ชุดฝึกทักษะการจัดการโลจิสติกส์และโซ่อุปทาน</t>
  </si>
  <si>
    <t>(แบบจำลองสถานการณ์เบียร์เกมส์)</t>
  </si>
  <si>
    <t>7360-003-0003-661-001</t>
  </si>
  <si>
    <t>ชุดปฏิบัติการครัวร้อน ครัวเย็น พร้อมชุด</t>
  </si>
  <si>
    <t>ควบคุมป้องกันภัยการเกิดอัคคีภัย</t>
  </si>
  <si>
    <t>7360-003-0003-661-001-1-2</t>
  </si>
  <si>
    <t>1.เตาอบไฟฟ้า</t>
  </si>
  <si>
    <t>7360-003-0003-661-001-3-6</t>
  </si>
  <si>
    <t>2.โต๊ะประกอบอาหาร</t>
  </si>
  <si>
    <t>7360-003-0003-661-001-7</t>
  </si>
  <si>
    <t>3.ชุดระบบแก๊สพร้อมติดตั้ง</t>
  </si>
  <si>
    <t>ประกอบด้วย 29 รายการ ดังนี้</t>
  </si>
  <si>
    <t>4. ชุดระบบงานไฟฟ้า</t>
  </si>
  <si>
    <t>7360-003-0003-661-001-8</t>
  </si>
  <si>
    <t>7360-003-0003-661-001-9-10</t>
  </si>
  <si>
    <r>
      <t>5.</t>
    </r>
    <r>
      <rPr>
        <sz val="12"/>
        <rFont val="TH SarabunPSK"/>
        <family val="2"/>
      </rPr>
      <t>เครื่องปรับอากาศขนาดไม่น้อยกว่า 35,000 BTU</t>
    </r>
  </si>
  <si>
    <t>7360-003-0003-661-001-11-12</t>
  </si>
  <si>
    <t>6. ตู้อบลมร้อน</t>
  </si>
  <si>
    <t>7. เครื่องซีลสูญญากาศ</t>
  </si>
  <si>
    <t>8. เครื่องซูวีอาหาร</t>
  </si>
  <si>
    <t>9. เตาแก๊ส 4 หัวเตา</t>
  </si>
  <si>
    <t>10. ตู้แช่ผักสแตนเลส 4 ประตู</t>
  </si>
  <si>
    <t>11. ตู้แช่เนื้อ 4 ประตู</t>
  </si>
  <si>
    <t>12. เครื่องนวดแป้งแบบตะขอ 10 กิโลโดว์</t>
  </si>
  <si>
    <t>13. เครื่องผสมอาหาร 5 ควอทซ์</t>
  </si>
  <si>
    <t>14. เครื่องชงกาแฟสด</t>
  </si>
  <si>
    <t>15.เครื่องอุ่นกาแฟ</t>
  </si>
  <si>
    <t>16. โต๊ะสำหรับผู้สอนพร้อมเก้าอี้</t>
  </si>
  <si>
    <t>17. พัดลมโคจร</t>
  </si>
  <si>
    <t>18. พัดลมดูดอากาศ</t>
  </si>
  <si>
    <t>7360-003-0003-661-001-13</t>
  </si>
  <si>
    <t>7360-003-0003-661-001-14</t>
  </si>
  <si>
    <t>7360-003-0003-661-001-15-16</t>
  </si>
  <si>
    <t>7360-003-0003-661-001-17</t>
  </si>
  <si>
    <t>7360-003-0003-661-001-18</t>
  </si>
  <si>
    <t>7360-003-0003-661-001-19-21</t>
  </si>
  <si>
    <t>7360-003-0003-661-001-22-26</t>
  </si>
  <si>
    <t>7360-003-0003-661-001-27</t>
  </si>
  <si>
    <t>7360-003-0003-661-001-28</t>
  </si>
  <si>
    <t>7360-003-0003-661-001-29</t>
  </si>
  <si>
    <t>7360-003-0003-661-001-30-35</t>
  </si>
  <si>
    <t>7360-003-0003-661-001-36-41</t>
  </si>
  <si>
    <t>19. ตู้เก็บของสแตนเลสทรงสูง</t>
  </si>
  <si>
    <t>20. ผู้เก็บของสแตนเลสบานกระจก</t>
  </si>
  <si>
    <t>21. ระบบงานสุขาภิบาลและระบบประปา</t>
  </si>
  <si>
    <t>22. ชุดดูดควันสำหรับงานครัว</t>
  </si>
  <si>
    <t>23. ชั้นวางอุปกรณ์ 3 ชั้น</t>
  </si>
  <si>
    <t>24. โทรทัศน์สี Smart TV ไม่น้อยกว่า 64"</t>
  </si>
  <si>
    <t>25. ชุดควบคุมป้องกันการเกิดอัคคีภัย</t>
  </si>
  <si>
    <t>26. อ่างล้าง 2 หลุม พร้อมก๊อกเดี่ยว</t>
  </si>
  <si>
    <t>27. ชั้นวางถาดเบเกอรี่ 15 ถาด</t>
  </si>
  <si>
    <t>28. เครื่องปั่นไอศกรีม</t>
  </si>
  <si>
    <t>29. ชุดเครื่องเสียงประจำห้องเรียน</t>
  </si>
  <si>
    <t>7360-003-0003-661-001-42-43</t>
  </si>
  <si>
    <t>7360-003-0003-661-001-44-45</t>
  </si>
  <si>
    <t>7360-003-0003-661-001-46</t>
  </si>
  <si>
    <t>7360-003-0003-661-001-47-49</t>
  </si>
  <si>
    <t>7360-003-0003-661-001-50-51</t>
  </si>
  <si>
    <t>7360-003-0003-661-001-52</t>
  </si>
  <si>
    <t>7360-003-0003-661-001-53</t>
  </si>
  <si>
    <t>7360-003-0003-661-001-54-55</t>
  </si>
  <si>
    <t>7360-003-0003-661-001-56</t>
  </si>
  <si>
    <t>7360-003-0003-661-001-57</t>
  </si>
  <si>
    <t>7360-003-0003-661-001-58</t>
  </si>
  <si>
    <t>54 ตัว</t>
  </si>
  <si>
    <t>4.เครื่องปรับอากาศ 30,000 BTU</t>
  </si>
  <si>
    <t>6.โต๊ะวางเครื่องคอมพิวเตอร์สำหรับผู้สอน 60*120*75</t>
  </si>
  <si>
    <t>7.เก้าอี้พนักพิง มีเท้าแขน 5 แฉกตัวใหญ่</t>
  </si>
  <si>
    <t>9.เครื่องปริ้น Fuji DPM355DF</t>
  </si>
  <si>
    <t>10.เก้าอี้จัดเลี้ยง</t>
  </si>
  <si>
    <t>29 ตัว</t>
  </si>
  <si>
    <t>7.ระบบประมวลผลอัตโนมัติ</t>
  </si>
  <si>
    <t>38 ตัว</t>
  </si>
  <si>
    <t>11 ตัว</t>
  </si>
  <si>
    <t>83 ตัว</t>
  </si>
  <si>
    <t>ครุภัณฑ์ห้องปฏิบัติการท่องเที่ยว</t>
  </si>
  <si>
    <t>5. โทรทัศน์สีชนิดจอแบบขนาด</t>
  </si>
  <si>
    <t>สำรวจครุภัณฑ์ ประจำปี 2567 ฝ่ายบริหารทรัพยากร</t>
  </si>
  <si>
    <t>สิ้นงวดเมื่อวันที่ 30 กันยายน  2567</t>
  </si>
  <si>
    <t>สำรวจครุภัณฑ์ ประจำปี 2567 ฝ่ายบริหารทรัพยากร งานบริหารงานทั่วไป</t>
  </si>
  <si>
    <t>สำรวจครุภัณฑ์ ประจำปี 2567 ฝ่ายบริหารทรัพยากร งานบุคลากร</t>
  </si>
  <si>
    <t>สำรวจครุภัณฑ์ ประจำปี 2567 ฝ่ายบริหารทรัพยากร งานการเงิน</t>
  </si>
  <si>
    <t>สำรวจครุภัณฑ์ ประจำปี 2567 ฝ่ายบริหารทรัพยากร งานการบัญชี</t>
  </si>
  <si>
    <t>สำรวจครุภัณฑ์ ประจำปี 2567 ฝ่ายบริหารทรัพยากร งานพัสดุ</t>
  </si>
  <si>
    <t>สำรวจครุภัณฑ์ ประจำปี 2567 ฝ่ายบริหารทรัพยากร งานอาคารสถานที่</t>
  </si>
  <si>
    <t>สำรวจครุภัณฑ์ ประจำปี 2567 ฝ่ายบริหารทรัพยากร งานทะเบียน</t>
  </si>
  <si>
    <t>สำรวจครุภัณฑ์ ประจำปี 2567 ฝ่ายบริหารทรัพยากร งานประชาสัมพันธ์</t>
  </si>
  <si>
    <t>สำรวจครุภัณฑ์ ประจำปี 2567 ฝ่ายแผนงานและความร่วมมือ</t>
  </si>
  <si>
    <t>สำรวจครุภัณฑ์ ประจำปี 2567 ฝ่ายแผนงานและความร่วมมือ งานวางแผนและงบประมาณ</t>
  </si>
  <si>
    <t>สำรวจครุภัณฑ์ ประจำปี 2567 ฝ่ายแผนงานและความร่วมมือ งานศูนย์ข้อมูลสารสนเทศ</t>
  </si>
  <si>
    <t>สำรวจครุภัณฑ์ ประจำปี 2567 ฝ่ายแผนงานและความร่วมมือ งานความร่วมมือ</t>
  </si>
  <si>
    <t>สำรวจครุภัณฑ์ ประจำปี 2567 ฝ่ายแผนงานและความร่วมมือ งานวิจัย พัฒนา นวัตกรรม และสิ่งประดิษฐ์</t>
  </si>
  <si>
    <t>สำรวจครุภัณฑ์ ประจำปี 2567 ฝ่ายแผนงานและความร่วมมือ งานประกันคุณภาพและมาตรฐานการศึกษา</t>
  </si>
  <si>
    <t>สำรวจครุภัณฑ์ ประจำปี 2567 ฝ่ายแผนงานและความร่วมมือ งานส่งเสริมผลผลิต การค้า และประกอบธุรกิจ</t>
  </si>
  <si>
    <t>สำรวจครุภัณฑ์ ประจำปี 2567 ฝ่ายพัฒนากิจการนักเรียน นักศึกษา</t>
  </si>
  <si>
    <t>สำรวจครุภัณฑ์ ประจำปี 2567 ฝ่ายพัฒนากิจการนักเรียน นักศึกษา งานกิจกรรมนักเรียนนักศึกษา</t>
  </si>
  <si>
    <t>สำรวจครุภัณฑ์ ประจำปี 2567 ฝ่ายพัฒนากิจการนักเรียน นักศึกษา งานครูที่ปรึกษา</t>
  </si>
  <si>
    <t>สำรวจครุภัณฑ์ ประจำปี 2567 ฝ่ายพัฒนากิจการนักเรียน นักศึกษา งานปกครอง</t>
  </si>
  <si>
    <t>สำรวจครุภัณฑ์ ประจำปี 2567 ฝ่ายพัฒนากิจการนักเรียน นักศึกษา งานแนะแนวอาชีพและจัดหางาน</t>
  </si>
  <si>
    <t>สำรวจครุภัณฑ์ ประจำปี 2567 ฝ่ายพัฒนากิจการนักเรียน นักศึกษา งานสวัสดิการนักเรียน นักศึกษา</t>
  </si>
  <si>
    <t>สำรวจครุภัณฑ์ ประจำปี 2567 ฝ่ายพัฒนากิจการนักเรียน นักศึกษา งานโครงการพิเศษ และบริการชุมชน</t>
  </si>
  <si>
    <t>สำรวจครุภัณฑ์ ประจำปี 2567 ฝ่ายวิชาการ</t>
  </si>
  <si>
    <t>สำรวจครุภัณฑ์ ประจำปี 2567 ฝ่ายวิชาการ งานพัฒนาหลักสูตรการเรียนการสอน</t>
  </si>
  <si>
    <t>สำรวจครุภัณฑ์ ประจำปี 2567 ฝ่ายวิชาการ งานวัดผลและประเมินผล</t>
  </si>
  <si>
    <t>สำรวจครุภัณฑ์ ประจำปี 2567 ฝ่ายวิชาการ งานวิทยบริการและห้องสมุด</t>
  </si>
  <si>
    <t>สำรวจครุภัณฑ์ ประจำปี 2567 ฝ่ายวิชาการ งานอาชีวศึกษาระบบทวิภาคี</t>
  </si>
  <si>
    <t>สำรวจครุภัณฑ์ ประจำปี 2567 ฝ่ายวิชาการ งานสื่อการเรียนการสอน</t>
  </si>
  <si>
    <t>สำรวจครุภัณฑ์ ประจำปี 2567 สาขาวิชาการบัญชี</t>
  </si>
  <si>
    <t>สำรวจครุภัณฑ์ ประจำปี 2567 สาขาวิชาการตลาด</t>
  </si>
  <si>
    <t>สำรวจครุภัณฑ์ ประจำปี 2567 สาขาวิชาคอมพิวเตอร์ธุรกิจ</t>
  </si>
  <si>
    <t>8. เพจเจอร์สำหรับผู้เรียน</t>
  </si>
  <si>
    <t>สำรวจครุภัณฑ์ ประจำปี 2567 สาขาวิชาเทคโนโลยีสารสนเทศ</t>
  </si>
  <si>
    <t>ทั้งหมด     8      รายการ    72    ชิ้น</t>
  </si>
  <si>
    <t>สำรวจครุภัณฑ์ ประจำปี 2567 สาขาวิชาการเลขานุการ</t>
  </si>
  <si>
    <t>สำรวจครุภัณฑ์ ประจำปี 2567 สาขาวิชาคอมพิวเตอร์กราฟิก</t>
  </si>
  <si>
    <t>สำรวจครุภัณฑ์ ประจำปี 2567 สาขาคอมพิวเตอร์กราฟิก</t>
  </si>
  <si>
    <t>สำรวจครุภัณฑ์ ประจำปี 2567 สาขาวิชาคหกรรมศาสตร์</t>
  </si>
  <si>
    <t>สำรวจครุภัณฑ์ ประจำปี 2567 สาขาวิชาแฟชั่นและสิ่งทอ</t>
  </si>
  <si>
    <t>สำรวจครุภัณฑ์ ประจำปี 2567 สาขาวิชาอาหารและโภชนาการ</t>
  </si>
  <si>
    <t>สำรวจครุภัณฑ์ ประจำปี 2567 สาขาวิชาการท่องเที่ยว</t>
  </si>
  <si>
    <t>สำรวจครุภัณฑ์ ประจำปี 2567 สาขาวิชาการโรงแรมและบริการ</t>
  </si>
  <si>
    <t>1. เคาเตอร์งานบริการส่วนหน้า 1 ชุด</t>
  </si>
  <si>
    <t>สำรวจครุภัณฑ์ ประจำปี 2567 สาขาวิชาสามัญสัมพันธ์</t>
  </si>
  <si>
    <t>สำรวจครุภัณฑ์ ประจำปี 2567 สาขาโลจิสติกส์</t>
  </si>
  <si>
    <t>ห้องจีน</t>
  </si>
  <si>
    <t>ห้อง To be no.1</t>
  </si>
  <si>
    <t>ห้องแนะแนว</t>
  </si>
  <si>
    <t>ทะเบียน</t>
  </si>
  <si>
    <t>โลจิสติกส์</t>
  </si>
  <si>
    <t>ชุดโปรแกรม Adobe photoshop</t>
  </si>
  <si>
    <t>ชุดโปรแกรม Adobe Photoshop เวอร์ชั่นไม่ต่ำกว่าCS6</t>
  </si>
  <si>
    <t>เครื่องบดหั่นสับซอยมาร่า  KF-1692</t>
  </si>
  <si>
    <t>5.ตู้ Rack 36U</t>
  </si>
  <si>
    <t>7520-067-0001-672-002</t>
  </si>
  <si>
    <t>Printer Brother T420W</t>
  </si>
  <si>
    <t>19 ส.ค. 67</t>
  </si>
  <si>
    <t>7710-006-0003-672-001</t>
  </si>
  <si>
    <t>9 ก.พ. 67</t>
  </si>
  <si>
    <t>7730-007-0005-672-002-003</t>
  </si>
  <si>
    <t>ไมค์โครโฟนไร้สายมือถือคู่</t>
  </si>
  <si>
    <t>2 ก.ย. 67</t>
  </si>
  <si>
    <t>6930-002-0001-671-002</t>
  </si>
  <si>
    <t>ชุดครุภัณฑ์ห้องเรียนเฉพาะทางสาขาการจัดการ</t>
  </si>
  <si>
    <t>โลจิสติกส์ ประกอบด้วย 17 รายการ ดังนี้</t>
  </si>
  <si>
    <t>6930-002-0001-671-002-1</t>
  </si>
  <si>
    <t>วิทยุสื่อสารไร้สายชนิดพกพาเครื่องคอมพิวเตอร์</t>
  </si>
  <si>
    <t>22 ชุด</t>
  </si>
  <si>
    <t>ชั้นวางสินค้า 2 หน้า 4 ชั้น</t>
  </si>
  <si>
    <t>15 อัน</t>
  </si>
  <si>
    <t>เครื่องคอมพิวเตอร์ สำหรับงานประมวลผล แบบที่ 1</t>
  </si>
  <si>
    <t>โปรแกรมบริหารจัดการร้านค้า POS</t>
  </si>
  <si>
    <t>เครื่อง Bar Code Reader</t>
  </si>
  <si>
    <t>เครื่องปรับอากาศขนาดไม่น้อยกว่า 30,000 บีทียู</t>
  </si>
  <si>
    <t>เครื่องพิมพ์เลเซอร์ LED สี</t>
  </si>
  <si>
    <t>โต๊ะเก้าอี้ทำงานสำหรับผู้สอน</t>
  </si>
  <si>
    <t>โต๊ะเก้าอี้คอมพิวเตอร์สำหรับผู้เรียน</t>
  </si>
  <si>
    <t>ชุดระบบเครื่องเสียง</t>
  </si>
  <si>
    <t>กล้องวงจนปิด พร้อมเครื่องรับแสดงผล</t>
  </si>
  <si>
    <t>อุปกรณ์กระจายสัญญาณ (L2 Switch)</t>
  </si>
  <si>
    <t>ขนาด 24 ช่อง แบบที่ 2</t>
  </si>
  <si>
    <t>อุปกรณ์กระจายสัญญาณไร้สาย (Access Point)</t>
  </si>
  <si>
    <t>ระบบอุปกรณ์และระบบหยิบสินค้า (Pick to Light)</t>
  </si>
  <si>
    <t>ระบบลางเลื่อนเพื่อการขนย้ายสินค้า</t>
  </si>
  <si>
    <t>ระบบไฟฟ้าและเครือข่าย LAN</t>
  </si>
  <si>
    <t>6930-002-0001-671-002-2-23</t>
  </si>
  <si>
    <t>6930-002-0001-671-002-24-38</t>
  </si>
  <si>
    <t>6930-002-0001-671-002-39-58</t>
  </si>
  <si>
    <t>6930-002-0001-671-002-59</t>
  </si>
  <si>
    <t>6930-002-0001-671-002-60-63</t>
  </si>
  <si>
    <t>6930-002-0001-671-002-64-65</t>
  </si>
  <si>
    <t>6930-002-0001-671-002-66</t>
  </si>
  <si>
    <t>6930-002-0001-671-002-67</t>
  </si>
  <si>
    <t>6930-002-0001-671-002-68-87</t>
  </si>
  <si>
    <t>6930-002-0001-671-002-88</t>
  </si>
  <si>
    <t>6930-002-0001-671-002-89</t>
  </si>
  <si>
    <t>6930-002-0001-671-002-90</t>
  </si>
  <si>
    <t>6930-002-0001-671-002-91</t>
  </si>
  <si>
    <t>6930-002-0001-671-002-92</t>
  </si>
  <si>
    <t>6930-002-0001-671-002-93</t>
  </si>
  <si>
    <t>6930-002-0001-671-002-94</t>
  </si>
  <si>
    <t>ชุดรับแขก (โซฟา) สีน้ำเงิน</t>
  </si>
  <si>
    <t xml:space="preserve">         </t>
  </si>
  <si>
    <t>ห้องโรงอาหาร</t>
  </si>
  <si>
    <t>แผนกผ้า</t>
  </si>
  <si>
    <t>ห้องพัสดุ</t>
  </si>
  <si>
    <t>ห้องบริหารทรัพยากร</t>
  </si>
  <si>
    <t>งานบัญชี</t>
  </si>
  <si>
    <t>ศูนย์ข้อมูล</t>
  </si>
  <si>
    <t>งานประกัน</t>
  </si>
  <si>
    <t>ฝ่ายพัฒนา</t>
  </si>
  <si>
    <t>กิจการ</t>
  </si>
  <si>
    <t>อาคารชั่วคราว/ลูกเสือ</t>
  </si>
  <si>
    <t>ห้องพยาบาล</t>
  </si>
  <si>
    <t>หน้าร้านเฮือนไทเลย</t>
  </si>
  <si>
    <t>สาขาอาหาร</t>
  </si>
  <si>
    <t>ห้องอังกฤษ</t>
  </si>
  <si>
    <t>ห้องเรียน</t>
  </si>
  <si>
    <t>3 รายการ</t>
  </si>
  <si>
    <t>ห้องโรงแรม</t>
  </si>
  <si>
    <t>11 ม.ค. 51</t>
  </si>
  <si>
    <t>7110-025-582-001</t>
  </si>
  <si>
    <t>ตู้เก็บเอกสาร  15  ลิ้นชัก</t>
  </si>
  <si>
    <t>18 มิ.ย. 62</t>
  </si>
  <si>
    <t>7520-062-0006-621-003</t>
  </si>
  <si>
    <t>เครื่องปริ้นท์ Laser HP Pro M12A</t>
  </si>
  <si>
    <t>หน้าห้องผู้อำนวยการ</t>
  </si>
  <si>
    <t>7110-007-0009-632-003</t>
  </si>
  <si>
    <t>ชุดโต๊ะทำงานเหล็ก</t>
  </si>
  <si>
    <t>ทั้งหมด    8    รายการ   8    ชิ้น</t>
  </si>
  <si>
    <t>4110-001-482-001</t>
  </si>
  <si>
    <t>ห้อง 251</t>
  </si>
  <si>
    <t>7110-030-491-001</t>
  </si>
  <si>
    <t>โต๊ะเหล็ก 120 ซม. พร้อมกระจก</t>
  </si>
  <si>
    <t>8 เม.ย. 63</t>
  </si>
  <si>
    <t>2090-007-0004-612-001</t>
  </si>
  <si>
    <t>ตู้บานเลื่อนทึบ 4 ฟุต สีเขียว</t>
  </si>
  <si>
    <t>บ่มเพาะ</t>
  </si>
  <si>
    <t>2090-007-0004-632-001</t>
  </si>
  <si>
    <t>ตู้บานเลื่อนทึบ 4 ฟุต</t>
  </si>
  <si>
    <t>2090-010-0007-632-004-005</t>
  </si>
  <si>
    <t>7105-007-0003-632-003</t>
  </si>
  <si>
    <t>โซฟา ปรับ</t>
  </si>
  <si>
    <t>24 มิ.ย. 63</t>
  </si>
  <si>
    <t>7520-062-0021-631-001</t>
  </si>
  <si>
    <t>เครื่องปริ้น HP Inank 415</t>
  </si>
  <si>
    <t>25 ก.ย. 61</t>
  </si>
  <si>
    <t>7520-062-0005-611-002</t>
  </si>
  <si>
    <t>เครื่องปริ้นท์ Epson L360</t>
  </si>
  <si>
    <t>11 พ.ย. 62</t>
  </si>
  <si>
    <t>7520-062-0016-632-001</t>
  </si>
  <si>
    <t>Epson Inkjet Printer All-in-One L3110</t>
  </si>
  <si>
    <t>30 ก.ย. 63</t>
  </si>
  <si>
    <t>7520-062-0026-631-001</t>
  </si>
  <si>
    <t>เครื่องปริ้น HP Ink Tank Wireless415</t>
  </si>
  <si>
    <t>11 มิ.ย. 62</t>
  </si>
  <si>
    <t>2090-010-0003-612-002-007</t>
  </si>
  <si>
    <t>โต๊ะโรงอาหาร</t>
  </si>
  <si>
    <t>7110-006-0006-612-091-102</t>
  </si>
  <si>
    <t>เก้าอี้โรงอาหาร</t>
  </si>
  <si>
    <t>12 อัน</t>
  </si>
  <si>
    <t>13 มิ.ย. 62</t>
  </si>
  <si>
    <t>4140-001-0006-622-002-006</t>
  </si>
  <si>
    <t>พัดลมโคจร มิซซู</t>
  </si>
  <si>
    <t>13 ส.ค. 62</t>
  </si>
  <si>
    <t>7520-062-0012-621-002-003</t>
  </si>
  <si>
    <t>ปริ้นเตอร์ Epson L3110+Ink Tank</t>
  </si>
  <si>
    <t>อรรถกร</t>
  </si>
  <si>
    <t>ทั้งหมด     2      รายการ    2    ชิ้น</t>
  </si>
  <si>
    <t>30 มิ.ย. 57</t>
  </si>
  <si>
    <t>เครื่องปิ้นเตอร์ Epson L210</t>
  </si>
  <si>
    <t>7110-006-542-001</t>
  </si>
  <si>
    <t>โต๊ะสำนักงานพร้อมกระจก</t>
  </si>
  <si>
    <t>19 ม.ค. 64</t>
  </si>
  <si>
    <t>7110-006-0008-641-035</t>
  </si>
  <si>
    <t>2 ส.ค. 61</t>
  </si>
  <si>
    <t xml:space="preserve">7110-001-0001-612-001 </t>
  </si>
  <si>
    <t>ตู้หนังสือ</t>
  </si>
  <si>
    <t>ทั้งหมด     9      รายการ    36    ชิ้น</t>
  </si>
  <si>
    <t>25 ก.พ. 64</t>
  </si>
  <si>
    <t>7520-062-0024-641-002</t>
  </si>
  <si>
    <t>Printer Brother DCP-T310</t>
  </si>
  <si>
    <t>แนะแนว</t>
  </si>
  <si>
    <t>ทั้งหมด     16      รายการ    28    ชิ้น</t>
  </si>
  <si>
    <t>7520-062-0005-613-001</t>
  </si>
  <si>
    <t>ห้องสมุด</t>
  </si>
  <si>
    <t>7110-007-512-001-020</t>
  </si>
  <si>
    <t>โต๊ะวางคอมพิวเตอร์ ไม้สัก</t>
  </si>
  <si>
    <t>2 ธ.ค. 62</t>
  </si>
  <si>
    <t>7520-062-0006-632-002</t>
  </si>
  <si>
    <t>เครื่องปริ้นท์ HP Laserjet Pro M12A</t>
  </si>
  <si>
    <t>19 ธ.ค. 62</t>
  </si>
  <si>
    <t>7520-062-0016-632-003</t>
  </si>
  <si>
    <t>Epson Printer All-in-One L3110</t>
  </si>
  <si>
    <t>7520-062-0006-632-003</t>
  </si>
  <si>
    <t>เครื่องปริ้น Laser HP Pro M12A</t>
  </si>
  <si>
    <t>29 พ.ย. 61</t>
  </si>
  <si>
    <t>7520-062-0008-623-004</t>
  </si>
  <si>
    <t>เครื่องปริ้น Canon G2010</t>
  </si>
  <si>
    <t>7520-062-0008-623-005</t>
  </si>
  <si>
    <t>7520-062-0009-623-001</t>
  </si>
  <si>
    <t>เครื่องปริ้น Laser LBP6030W</t>
  </si>
  <si>
    <t>7520-062-0008-611-004</t>
  </si>
  <si>
    <t>ห้องวัดผล</t>
  </si>
  <si>
    <t>21 พ.ย. 60</t>
  </si>
  <si>
    <t>7430-008-0017-612-001</t>
  </si>
  <si>
    <t>ปริ้นเตอร์ EPSON</t>
  </si>
  <si>
    <t>ห้องผู้อำนวยการ</t>
  </si>
  <si>
    <t>24 มิ.ย. 62</t>
  </si>
  <si>
    <t>7110-007-0009-622-001</t>
  </si>
  <si>
    <t>ชุดโต๊ะทำงานผู้บริหาร</t>
  </si>
  <si>
    <t>21 ส.ค. 63</t>
  </si>
  <si>
    <t>7520-062-0024-632-001</t>
  </si>
  <si>
    <t>13 ก.ค. 61</t>
  </si>
  <si>
    <t>5820-015-0003-611-001</t>
  </si>
  <si>
    <t>เครื่องรับส่งเอกสาร</t>
  </si>
  <si>
    <t>27 ส.ค. 61</t>
  </si>
  <si>
    <t>7520-062-0006-612-001</t>
  </si>
  <si>
    <t>25 มี.ค. 62</t>
  </si>
  <si>
    <t>7520-062-0012-622-001</t>
  </si>
  <si>
    <t>ปริ้นเตอร์ EPSON L3110+INK TANK</t>
  </si>
  <si>
    <t>7110-007-0009-621-001-002</t>
  </si>
  <si>
    <t>ชุดโต๊ะทำงาน</t>
  </si>
  <si>
    <t>ทั้งหมด    5    รายการ   6    ชิ้น</t>
  </si>
  <si>
    <t>ต.ค. 49</t>
  </si>
  <si>
    <t>7110-006-014-501-001</t>
  </si>
  <si>
    <t>7110-011-522-001</t>
  </si>
  <si>
    <t>26 ม.ค. 64</t>
  </si>
  <si>
    <t>7520-062-0024-641-001</t>
  </si>
  <si>
    <t>7110-011-491-001</t>
  </si>
  <si>
    <t>เก้าอี้ทำงานแบบมีล้อหมุน</t>
  </si>
  <si>
    <t>รับจากสารบรรณ</t>
  </si>
  <si>
    <t>5110-013-542-001</t>
  </si>
  <si>
    <t>รูปหล่อลอยองค์พระพิฆเนศวร</t>
  </si>
  <si>
    <t>5 พ.ย. 62</t>
  </si>
  <si>
    <t>4140-001-0007-632-0013</t>
  </si>
  <si>
    <t>Hatari พัดลมติดผนัง 16 นิ้ว</t>
  </si>
  <si>
    <t>ห้องทะเบียน</t>
  </si>
  <si>
    <t>9 ส.ค. 62</t>
  </si>
  <si>
    <t>7520-062-0010-621-002</t>
  </si>
  <si>
    <t>Ink Epson L3110+INK Tank</t>
  </si>
  <si>
    <t>อ.กัญจนา</t>
  </si>
  <si>
    <t>28 พ.ค. 64</t>
  </si>
  <si>
    <t>4140-001-0007-641-002-008</t>
  </si>
  <si>
    <t>Mitsubishi พัดลมผนัง 18 นิ้ว</t>
  </si>
  <si>
    <t>ร้านศูนย์ฯ</t>
  </si>
  <si>
    <t>18 ต.ค. 61</t>
  </si>
  <si>
    <t>7110-001-0001-611-002-003</t>
  </si>
  <si>
    <t>ห้องงานอาคาร</t>
  </si>
  <si>
    <t>ทั้งหมด    22    รายการ   39    ชิ้น</t>
  </si>
  <si>
    <t>ปริ้นเตอร์ Epson L210</t>
  </si>
  <si>
    <t>5 เม.ย. 64</t>
  </si>
  <si>
    <t>4140-001-0007-641-001</t>
  </si>
  <si>
    <t>Hatari พัดลมโคจร 16 นิ้ว</t>
  </si>
  <si>
    <t>4140-001-522-001-006</t>
  </si>
  <si>
    <t>พัดลมโคจร 16 นิ้ว</t>
  </si>
  <si>
    <t>7430-008-0006-611-001</t>
  </si>
  <si>
    <t>Printer Laser Canon MF-3010</t>
  </si>
  <si>
    <t>ศตวีร์</t>
  </si>
  <si>
    <t>7520-062-0006-621-002</t>
  </si>
  <si>
    <t>26 พ.ย. 62</t>
  </si>
  <si>
    <t>7520-062-0017-632-001</t>
  </si>
  <si>
    <t>เครื่องปริ้นเตอร์ Canon imageclass MF-3010</t>
  </si>
  <si>
    <t>25 ม.ค. 64</t>
  </si>
  <si>
    <t>7520-062-0028-641-002</t>
  </si>
  <si>
    <t>Printer Canon G2010</t>
  </si>
  <si>
    <t>นภัทร</t>
  </si>
  <si>
    <t>7110-007-522-001-002</t>
  </si>
  <si>
    <t>โต๊ะประชุมยี่ห้อง Taiyo ขนาด 1.80x.60 ม.</t>
  </si>
  <si>
    <t>8 ก.ค. 62</t>
  </si>
  <si>
    <t>7520-062-0012-621-001</t>
  </si>
  <si>
    <t>ปริ้นเตอร์ Epson L3110</t>
  </si>
  <si>
    <t>12 พ.ย. 63</t>
  </si>
  <si>
    <t>7520-062-0027-642-001</t>
  </si>
  <si>
    <t>5 ก.ค. 64</t>
  </si>
  <si>
    <t>7520-062-0016-641-001</t>
  </si>
  <si>
    <t>Epson Inkjet Printer L3110</t>
  </si>
  <si>
    <t>4140-001-512-001-002</t>
  </si>
  <si>
    <t>พัดลมโคจร HITACHI รุ่น AF8LIW</t>
  </si>
  <si>
    <t>7440-027-542-001-002</t>
  </si>
  <si>
    <t>เครื่องเล่น ดีวีดี</t>
  </si>
  <si>
    <t>7310-012-542-001-002</t>
  </si>
  <si>
    <t>เตารีด</t>
  </si>
  <si>
    <t>ทั้งหมด     68      รายการ    239    ชิ้น</t>
  </si>
  <si>
    <t>7310-012-524-001-001</t>
  </si>
  <si>
    <t>18 พ.ย. 62</t>
  </si>
  <si>
    <t>7430-008-0001-632-002</t>
  </si>
  <si>
    <t>7520-062-0008-632-005</t>
  </si>
  <si>
    <t>7 ม.ค. 64</t>
  </si>
  <si>
    <t>7520-062-0028-641-001</t>
  </si>
  <si>
    <t>7520-062-0016-632-004</t>
  </si>
  <si>
    <t>Epson inkjet printer All-in-one L3110</t>
  </si>
  <si>
    <t>รองฝ่ายวิชาการ</t>
  </si>
  <si>
    <t>เครื่องดูดฝุ่นอิเล็คโทรลักซ์</t>
  </si>
  <si>
    <t>กล้องวงจรปิด 16 ช่วงสัญญาณ</t>
  </si>
  <si>
    <t>ชุดสนามลายตำลึง 4 ที่นั่ง</t>
  </si>
  <si>
    <t>เก้าอี้ไม้อัด ไม่มีพนักพิง</t>
  </si>
  <si>
    <t>เลื่อยวงเดือน พร้อมโต๊ะ</t>
  </si>
  <si>
    <t>เคาน์เตอร์กั้นห้อง</t>
  </si>
  <si>
    <t>ทั้งหมด    3   รายการ   4    ชิ้น</t>
  </si>
  <si>
    <t>2090-004-0001-622-001</t>
  </si>
  <si>
    <t>เตียงเหล็กขนาด 3 ฟุตครึ่ง</t>
  </si>
  <si>
    <t>ห้องเก็บของบ้าน ผอ.</t>
  </si>
  <si>
    <t>สว่านโรตารี่ 24 มิล (5000)</t>
  </si>
  <si>
    <t>ชุดกล้องวงจรปิด</t>
  </si>
  <si>
    <t>ฝั่งหอประชุมยอดภู</t>
  </si>
  <si>
    <t>ขนาด  1.80 m X 0.80 m X 0.80 m</t>
  </si>
  <si>
    <t>ตู้เก็บเอกสาร 2.40x130x0.80</t>
  </si>
  <si>
    <t>ทั้งหมด    56    รายการ   148   ชิ้น</t>
  </si>
  <si>
    <t>ทั้งหมด     10      รายการ    20    ชิ้น</t>
  </si>
  <si>
    <t>SMART NETOM M320 Warranty 3/3/3 Years</t>
  </si>
  <si>
    <t>ทั้งหมด     23      รายการ    105    ชิ้น</t>
  </si>
  <si>
    <t>เครื่องดูดความชื้น</t>
  </si>
  <si>
    <t>เครื่องปริ้นท์ HP Inank 415</t>
  </si>
  <si>
    <t>23 ก.ค. 62</t>
  </si>
  <si>
    <t>7520-062-0011-622-001</t>
  </si>
  <si>
    <t>เครื่องปริ้น HP Deskjet 315+Ink Tan</t>
  </si>
  <si>
    <t>6 ก.พ. 63</t>
  </si>
  <si>
    <t>4140-001-0007-632-021</t>
  </si>
  <si>
    <t>ห้องรอง</t>
  </si>
  <si>
    <t>7430-008-0001-632-003</t>
  </si>
  <si>
    <t>เครื่องปริ้นเตอร์ Brother DCP-T310</t>
  </si>
  <si>
    <t>4 มี.ค. 63</t>
  </si>
  <si>
    <t>7520-062-0021-632-001</t>
  </si>
  <si>
    <t>28 ก.ย. 63</t>
  </si>
  <si>
    <t>7520-062-0025-631-001</t>
  </si>
  <si>
    <t>ปริ้นเตอร์ Canon G2010 Ink Tank</t>
  </si>
  <si>
    <t>17 ก.ย. 63</t>
  </si>
  <si>
    <t>5965-002-0005-632-013</t>
  </si>
  <si>
    <t>ลำโพง Music D.J</t>
  </si>
  <si>
    <t>4140-001-0007-632-022</t>
  </si>
  <si>
    <t xml:space="preserve"> 5  มี.ค. 57</t>
  </si>
  <si>
    <t>เตียงเหล็กสีดำ 3.5 ฟุต</t>
  </si>
  <si>
    <t>ทั้งหมด     11      รายการ    31    ชิ้น</t>
  </si>
  <si>
    <t>7610-001-0645-001</t>
  </si>
  <si>
    <t>Internet</t>
  </si>
  <si>
    <t>4140-001-0006-642-002</t>
  </si>
  <si>
    <t>พัดลมโคจร 16w</t>
  </si>
  <si>
    <t>18 ธ.ค. 61</t>
  </si>
  <si>
    <t>2090-007-0004-621-001</t>
  </si>
  <si>
    <t>ตู้บานเลื่อนทึบ 5 ฟุต</t>
  </si>
  <si>
    <t>8.เครื่องปริ้น EPSON L565</t>
  </si>
  <si>
    <t>21 ธ.ค. 60</t>
  </si>
  <si>
    <t>7330-016-0002-611-001-002</t>
  </si>
  <si>
    <t>ชั้นวางเอกสาร</t>
  </si>
  <si>
    <t>ทั้งหมด     59      รายการ    627    ชิ้น</t>
  </si>
  <si>
    <t>ทั้งหมด     55      รายการ    215    ชิ้น</t>
  </si>
  <si>
    <t>จักรคอมพิวเตอร์</t>
  </si>
  <si>
    <t xml:space="preserve">3.ชุดโคมไฟ </t>
  </si>
  <si>
    <t>5965-001-0003-632-005</t>
  </si>
  <si>
    <t>ไมโครโฟนแบบไร้สาย Yugo UB-218</t>
  </si>
  <si>
    <t>27 มิ.ย. 61</t>
  </si>
  <si>
    <t>9999-041-0001-612-001</t>
  </si>
  <si>
    <t>ลำโพงเคลื่อนที่ GXL 12 นิ้ว</t>
  </si>
  <si>
    <t>ทั้งหมด     28      รายการ    91    ชิ้น</t>
  </si>
  <si>
    <t>1เก้าอี้</t>
  </si>
  <si>
    <t>2.เครื่องปรับอากาศห้องโถง</t>
  </si>
  <si>
    <t>3.ชุดเครื่องเสียง</t>
  </si>
  <si>
    <t>จอ Interactive Multimedia Display พร้อมติดตั้ง</t>
  </si>
  <si>
    <t>ทั้งหมด     20      รายการ    30    ชิ้น</t>
  </si>
  <si>
    <t>เครื่องคอมพิวเตอร์ Acer Aspire AS90 
Intel Pentiom M935</t>
  </si>
  <si>
    <t>ทั้งหมด     13      รายการ    13    ชิ้น</t>
  </si>
  <si>
    <t>323/2</t>
  </si>
  <si>
    <t>ดาดฟ้า (ห้องเก็บของ)</t>
  </si>
  <si>
    <t>-</t>
  </si>
  <si>
    <t>725/732</t>
  </si>
  <si>
    <t>724/ห้องพักครู</t>
  </si>
  <si>
    <t>732/733</t>
  </si>
  <si>
    <t>ห้องพักครูรัชนก</t>
  </si>
  <si>
    <t>ห้องรองวิชาการ</t>
  </si>
  <si>
    <t>263/264</t>
  </si>
  <si>
    <t>ทะเบียน, วิชาการ</t>
  </si>
  <si>
    <t>ชำรุด (มีซาก)</t>
  </si>
  <si>
    <t>ห้องท่องเที่ยว</t>
  </si>
  <si>
    <t>7125-002-0001</t>
  </si>
  <si>
    <t>งานอาคาร</t>
  </si>
  <si>
    <t>2</t>
  </si>
  <si>
    <t>หน้าอาคาร 2</t>
  </si>
  <si>
    <t>โลจิส/526</t>
  </si>
  <si>
    <t>Logistics2/แฟชั่น2</t>
  </si>
  <si>
    <t>คหกรรม</t>
  </si>
  <si>
    <t>โลจิส12/การเงิน1</t>
  </si>
  <si>
    <t>13 เครื่อง</t>
  </si>
  <si>
    <t>ทั้งหมด    37      รายการ    289    ชิ้น</t>
  </si>
  <si>
    <t>741/722</t>
  </si>
  <si>
    <t>คูหาลูกเสือ</t>
  </si>
  <si>
    <t>ห้องเครื่องเสียง</t>
  </si>
  <si>
    <t>ห้องกิจการ</t>
  </si>
  <si>
    <t>242 (ครูอาย)</t>
  </si>
  <si>
    <t>231 (อาจารย์ขวัญ)</t>
  </si>
  <si>
    <t>ห้องพักครูบัญชี (ครูปู)</t>
  </si>
  <si>
    <t>243 (ครูปู)</t>
  </si>
  <si>
    <t>245 (ครูพี่อ่อด)</t>
  </si>
  <si>
    <t>241 (ครูปู)</t>
  </si>
  <si>
    <t>263 (ครูแนน)</t>
  </si>
  <si>
    <t>คอมกราฟ/อินเทอร์เน็ต</t>
  </si>
  <si>
    <t>ครูรักชนก</t>
  </si>
  <si>
    <t>ห้องบ่มเพาะ/เลขา</t>
  </si>
  <si>
    <t>อาคาร 2 ชั้น 6</t>
  </si>
  <si>
    <t>ครูขวัญ</t>
  </si>
  <si>
    <t>งานบ่มเพาะ</t>
  </si>
  <si>
    <t>งปม. SP2</t>
  </si>
  <si>
    <t>1</t>
  </si>
  <si>
    <t>ทั้งหมด    45    รายการ   69    ชิ้น</t>
  </si>
  <si>
    <t>ทั้งหมด    11    รายการ   14    ชิ้น</t>
  </si>
  <si>
    <t>ทั้งหมด    27    รายการ   46    ชิ้น</t>
  </si>
  <si>
    <t>ทั้งหมด     44      รายการ    55    ชิ้น</t>
  </si>
  <si>
    <t>ทั้งหมด     22      รายการ    23    ชิ้น</t>
  </si>
  <si>
    <t>ทั้งหมด     29      รายการ    131    ชิ้น</t>
  </si>
  <si>
    <t>ทั้งหมด     55      รายการ    125    ชิ้น</t>
  </si>
  <si>
    <t>ทั้งหมด    32    รายการ   181    ชิ้น</t>
  </si>
  <si>
    <t>ทั้งหมด     32      รายการ    143    ชิ้น</t>
  </si>
  <si>
    <t>ทั้งหมด     18     รายการ    102    ชิ้น</t>
  </si>
  <si>
    <t>ทั้งหมด     41     รายการ    152    ชิ้น</t>
  </si>
  <si>
    <t>ทั้งหมด     95      รายการ   272     ชิ้น</t>
  </si>
  <si>
    <t>ทั้งหมด     23      รายการ   72     ชิ้น</t>
  </si>
  <si>
    <t>ทั้งหมด     35      รายการ    231    ชิ้น</t>
  </si>
  <si>
    <t>ทั้งหมด     4      รายการ    110    ชิ้น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</si>
</sst>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87041E]d\ mmm\ yy;@"/>
    <numFmt numFmtId="165" formatCode="[$-101041E]d\ mmm\ yy;@"/>
    <numFmt numFmtId="166" formatCode="_-* #,##0_-;\-* #,##0_-;_-* &quot;-&quot;??_-;_-@_-"/>
  </numFmts>
  <fonts count="1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color rgb="FFFF0000"/>
      <name val="TH SarabunPSK"/>
      <family val="2"/>
    </font>
    <font>
      <sz val="10"/>
      <name val="TH SarabunPSK"/>
      <family val="2"/>
    </font>
    <font>
      <sz val="8"/>
      <name val="Calibri"/>
      <family val="2"/>
      <charset val="222"/>
      <scheme val="minor"/>
    </font>
    <font>
      <sz val="14"/>
      <color indexed="8"/>
      <name val="TH SarabunPSK"/>
      <family val="2"/>
    </font>
    <font>
      <sz val="10"/>
      <name val="Arial"/>
      <family val="2"/>
    </font>
    <font>
      <sz val="9"/>
      <name val="TH SarabunPSK"/>
      <family val="2"/>
    </font>
    <font>
      <sz val="14"/>
      <name val="TH SarabunPSK"/>
      <family val="2"/>
      <charset val="222"/>
    </font>
    <font>
      <sz val="14"/>
      <name val="Cordia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4" fillId="0" borderId="0"/>
    <xf numFmtId="0" fontId="6" fillId="0" borderId="0"/>
    <xf numFmtId="0" fontId="1" fillId="0" borderId="0"/>
    <xf numFmtId="43" fontId="17" fillId="0" borderId="0" applyFont="0" applyFill="0" applyBorder="0" applyAlignment="0" applyProtection="0"/>
  </cellStyleXfs>
  <cellXfs count="376">
    <xf numFmtId="0" fontId="0" fillId="0" borderId="0" xfId="0"/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3" borderId="4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0" borderId="7" xfId="0" applyFont="1" applyBorder="1"/>
    <xf numFmtId="0" fontId="2" fillId="3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9" xfId="0" applyFont="1" applyBorder="1"/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2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164" fontId="3" fillId="0" borderId="7" xfId="0" quotePrefix="1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9" fillId="0" borderId="7" xfId="0" applyFont="1" applyBorder="1" applyAlignment="1">
      <alignment horizontal="left"/>
    </xf>
    <xf numFmtId="164" fontId="3" fillId="0" borderId="7" xfId="0" applyNumberFormat="1" applyFont="1" applyBorder="1"/>
    <xf numFmtId="0" fontId="7" fillId="0" borderId="7" xfId="0" applyFont="1" applyBorder="1"/>
    <xf numFmtId="0" fontId="10" fillId="0" borderId="7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11" xfId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2" xfId="0" applyNumberFormat="1" applyFont="1" applyBorder="1"/>
    <xf numFmtId="0" fontId="7" fillId="0" borderId="2" xfId="0" applyFont="1" applyBorder="1"/>
    <xf numFmtId="0" fontId="9" fillId="0" borderId="7" xfId="0" applyFont="1" applyBorder="1"/>
    <xf numFmtId="3" fontId="3" fillId="0" borderId="7" xfId="0" applyNumberFormat="1" applyFont="1" applyBorder="1"/>
    <xf numFmtId="3" fontId="3" fillId="0" borderId="7" xfId="0" applyNumberFormat="1" applyFont="1" applyBorder="1" applyAlignment="1">
      <alignment horizontal="right"/>
    </xf>
    <xf numFmtId="3" fontId="3" fillId="0" borderId="2" xfId="0" applyNumberFormat="1" applyFont="1" applyBorder="1"/>
    <xf numFmtId="3" fontId="3" fillId="0" borderId="12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center"/>
    </xf>
    <xf numFmtId="3" fontId="3" fillId="0" borderId="2" xfId="2" applyNumberFormat="1" applyFont="1" applyBorder="1"/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14" fontId="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3" fontId="3" fillId="0" borderId="5" xfId="1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/>
    </xf>
    <xf numFmtId="3" fontId="3" fillId="0" borderId="4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/>
    </xf>
    <xf numFmtId="3" fontId="3" fillId="0" borderId="4" xfId="0" applyNumberFormat="1" applyFont="1" applyBorder="1"/>
    <xf numFmtId="3" fontId="3" fillId="0" borderId="8" xfId="0" applyNumberFormat="1" applyFont="1" applyBorder="1"/>
    <xf numFmtId="4" fontId="3" fillId="0" borderId="8" xfId="0" applyNumberFormat="1" applyFont="1" applyBorder="1"/>
    <xf numFmtId="3" fontId="3" fillId="0" borderId="5" xfId="1" applyNumberFormat="1" applyFont="1" applyBorder="1" applyAlignment="1">
      <alignment vertical="center"/>
    </xf>
    <xf numFmtId="164" fontId="10" fillId="0" borderId="7" xfId="0" applyNumberFormat="1" applyFont="1" applyBorder="1"/>
    <xf numFmtId="3" fontId="8" fillId="0" borderId="7" xfId="0" applyNumberFormat="1" applyFont="1" applyBorder="1"/>
    <xf numFmtId="3" fontId="3" fillId="0" borderId="7" xfId="1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left"/>
    </xf>
    <xf numFmtId="0" fontId="11" fillId="0" borderId="7" xfId="0" applyFont="1" applyBorder="1"/>
    <xf numFmtId="43" fontId="3" fillId="0" borderId="7" xfId="2" applyFont="1" applyBorder="1" applyAlignment="1">
      <alignment horizontal="right"/>
    </xf>
    <xf numFmtId="0" fontId="3" fillId="0" borderId="9" xfId="0" applyFont="1" applyBorder="1"/>
    <xf numFmtId="166" fontId="3" fillId="0" borderId="7" xfId="2" applyNumberFormat="1" applyFont="1" applyBorder="1" applyAlignment="1">
      <alignment horizontal="right"/>
    </xf>
    <xf numFmtId="166" fontId="3" fillId="0" borderId="5" xfId="2" applyNumberFormat="1" applyFont="1" applyBorder="1" applyAlignment="1">
      <alignment horizontal="right"/>
    </xf>
    <xf numFmtId="165" fontId="3" fillId="0" borderId="7" xfId="0" quotePrefix="1" applyNumberFormat="1" applyFont="1" applyBorder="1" applyAlignment="1">
      <alignment horizontal="center"/>
    </xf>
    <xf numFmtId="166" fontId="3" fillId="0" borderId="7" xfId="2" applyNumberFormat="1" applyFont="1" applyFill="1" applyBorder="1" applyAlignment="1">
      <alignment horizontal="right"/>
    </xf>
    <xf numFmtId="166" fontId="3" fillId="0" borderId="7" xfId="2" applyNumberFormat="1" applyFont="1" applyBorder="1"/>
    <xf numFmtId="0" fontId="2" fillId="3" borderId="5" xfId="0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/>
    </xf>
    <xf numFmtId="0" fontId="3" fillId="0" borderId="7" xfId="1" applyFont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/>
    </xf>
    <xf numFmtId="4" fontId="3" fillId="0" borderId="7" xfId="2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15" fontId="3" fillId="0" borderId="7" xfId="0" applyNumberFormat="1" applyFont="1" applyBorder="1" applyAlignment="1">
      <alignment horizontal="center"/>
    </xf>
    <xf numFmtId="3" fontId="3" fillId="0" borderId="7" xfId="2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7" xfId="2" applyNumberFormat="1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4" fontId="2" fillId="0" borderId="4" xfId="1" applyNumberFormat="1" applyFont="1" applyBorder="1" applyAlignment="1">
      <alignment horizontal="center" vertical="center"/>
    </xf>
    <xf numFmtId="165" fontId="3" fillId="0" borderId="7" xfId="0" applyNumberFormat="1" applyFont="1" applyBorder="1"/>
    <xf numFmtId="165" fontId="3" fillId="0" borderId="2" xfId="0" applyNumberFormat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5" fontId="13" fillId="0" borderId="7" xfId="0" applyNumberFormat="1" applyFont="1" applyBorder="1" applyAlignment="1">
      <alignment horizontal="center"/>
    </xf>
    <xf numFmtId="15" fontId="3" fillId="0" borderId="7" xfId="0" applyNumberFormat="1" applyFont="1" applyBorder="1" applyAlignment="1">
      <alignment horizontal="left"/>
    </xf>
    <xf numFmtId="43" fontId="3" fillId="0" borderId="7" xfId="2" applyFont="1" applyBorder="1" applyAlignment="1">
      <alignment horizontal="center"/>
    </xf>
    <xf numFmtId="166" fontId="3" fillId="0" borderId="5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0" borderId="7" xfId="0" applyNumberFormat="1" applyFont="1" applyBorder="1"/>
    <xf numFmtId="166" fontId="2" fillId="0" borderId="4" xfId="1" applyNumberFormat="1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shrinkToFit="1"/>
    </xf>
    <xf numFmtId="166" fontId="3" fillId="0" borderId="8" xfId="2" applyNumberFormat="1" applyFont="1" applyBorder="1"/>
    <xf numFmtId="0" fontId="8" fillId="0" borderId="6" xfId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4" fontId="3" fillId="0" borderId="4" xfId="1" applyNumberFormat="1" applyFont="1" applyBorder="1" applyAlignment="1">
      <alignment horizontal="right" vertical="center"/>
    </xf>
    <xf numFmtId="3" fontId="3" fillId="0" borderId="4" xfId="1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left"/>
    </xf>
    <xf numFmtId="166" fontId="3" fillId="0" borderId="4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3" fillId="0" borderId="6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center" vertical="center"/>
    </xf>
    <xf numFmtId="164" fontId="9" fillId="0" borderId="7" xfId="0" applyNumberFormat="1" applyFont="1" applyBorder="1"/>
    <xf numFmtId="0" fontId="9" fillId="0" borderId="5" xfId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3" fontId="3" fillId="0" borderId="8" xfId="1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center"/>
    </xf>
    <xf numFmtId="43" fontId="3" fillId="0" borderId="7" xfId="2" applyFont="1" applyBorder="1"/>
    <xf numFmtId="166" fontId="3" fillId="0" borderId="8" xfId="2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/>
    </xf>
    <xf numFmtId="0" fontId="2" fillId="0" borderId="0" xfId="0" applyFont="1"/>
    <xf numFmtId="3" fontId="3" fillId="0" borderId="7" xfId="2" applyNumberFormat="1" applyFont="1" applyBorder="1" applyAlignment="1"/>
    <xf numFmtId="49" fontId="3" fillId="0" borderId="5" xfId="0" applyNumberFormat="1" applyFont="1" applyBorder="1" applyAlignment="1">
      <alignment horizontal="center"/>
    </xf>
    <xf numFmtId="43" fontId="3" fillId="0" borderId="7" xfId="2" applyFont="1" applyBorder="1" applyAlignment="1">
      <alignment horizontal="left"/>
    </xf>
    <xf numFmtId="3" fontId="3" fillId="0" borderId="4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43" fontId="3" fillId="0" borderId="7" xfId="2" applyFont="1" applyFill="1" applyBorder="1" applyAlignment="1">
      <alignment horizontal="center"/>
    </xf>
    <xf numFmtId="3" fontId="3" fillId="0" borderId="8" xfId="2" applyNumberFormat="1" applyFont="1" applyBorder="1"/>
    <xf numFmtId="0" fontId="3" fillId="0" borderId="1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center"/>
    </xf>
    <xf numFmtId="0" fontId="8" fillId="0" borderId="2" xfId="0" applyFont="1" applyBorder="1"/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left" vertical="center"/>
    </xf>
    <xf numFmtId="0" fontId="3" fillId="4" borderId="5" xfId="1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5" fontId="3" fillId="0" borderId="2" xfId="0" applyNumberFormat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3" fontId="3" fillId="0" borderId="7" xfId="2" applyNumberFormat="1" applyFont="1" applyFill="1" applyBorder="1" applyAlignment="1"/>
    <xf numFmtId="3" fontId="3" fillId="0" borderId="4" xfId="1" applyNumberFormat="1" applyFont="1" applyBorder="1" applyAlignment="1">
      <alignment vertical="center"/>
    </xf>
    <xf numFmtId="0" fontId="8" fillId="0" borderId="5" xfId="1" applyFont="1" applyBorder="1" applyAlignment="1">
      <alignment horizontal="center" vertical="center"/>
    </xf>
    <xf numFmtId="49" fontId="3" fillId="0" borderId="12" xfId="1" applyNumberFormat="1" applyFont="1" applyBorder="1" applyAlignment="1">
      <alignment horizontal="center" vertical="center"/>
    </xf>
    <xf numFmtId="4" fontId="3" fillId="0" borderId="2" xfId="2" applyNumberFormat="1" applyFont="1" applyBorder="1" applyAlignment="1">
      <alignment horizontal="center"/>
    </xf>
    <xf numFmtId="3" fontId="3" fillId="0" borderId="2" xfId="2" applyNumberFormat="1" applyFont="1" applyBorder="1" applyAlignment="1">
      <alignment horizontal="right"/>
    </xf>
    <xf numFmtId="166" fontId="3" fillId="0" borderId="2" xfId="2" applyNumberFormat="1" applyFont="1" applyBorder="1" applyAlignment="1">
      <alignment horizontal="right"/>
    </xf>
    <xf numFmtId="166" fontId="3" fillId="0" borderId="0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3" fontId="3" fillId="0" borderId="2" xfId="0" applyNumberFormat="1" applyFont="1" applyBorder="1" applyAlignment="1">
      <alignment horizontal="center"/>
    </xf>
    <xf numFmtId="15" fontId="8" fillId="0" borderId="7" xfId="0" applyNumberFormat="1" applyFont="1" applyBorder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166" fontId="3" fillId="0" borderId="4" xfId="2" applyNumberFormat="1" applyFont="1" applyBorder="1"/>
    <xf numFmtId="16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0" xfId="0" applyFont="1" applyBorder="1"/>
    <xf numFmtId="0" fontId="4" fillId="0" borderId="2" xfId="0" applyFont="1" applyBorder="1" applyAlignment="1">
      <alignment horizontal="center"/>
    </xf>
    <xf numFmtId="164" fontId="3" fillId="0" borderId="7" xfId="2" applyNumberFormat="1" applyFont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left"/>
    </xf>
    <xf numFmtId="0" fontId="8" fillId="0" borderId="7" xfId="1" applyFont="1" applyBorder="1" applyAlignment="1">
      <alignment horizontal="left" vertical="center"/>
    </xf>
    <xf numFmtId="3" fontId="3" fillId="4" borderId="7" xfId="1" applyNumberFormat="1" applyFont="1" applyFill="1" applyBorder="1" applyAlignment="1">
      <alignment horizontal="center" vertical="center"/>
    </xf>
    <xf numFmtId="164" fontId="9" fillId="0" borderId="7" xfId="0" applyNumberFormat="1" applyFont="1" applyBorder="1" applyAlignment="1">
      <alignment horizontal="left"/>
    </xf>
    <xf numFmtId="3" fontId="3" fillId="0" borderId="7" xfId="1" applyNumberFormat="1" applyFont="1" applyBorder="1" applyAlignment="1">
      <alignment horizontal="center" vertical="center"/>
    </xf>
    <xf numFmtId="0" fontId="0" fillId="0" borderId="7" xfId="0" applyBorder="1"/>
    <xf numFmtId="0" fontId="3" fillId="4" borderId="7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left" vertical="center"/>
    </xf>
    <xf numFmtId="3" fontId="3" fillId="0" borderId="7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left"/>
    </xf>
    <xf numFmtId="0" fontId="5" fillId="0" borderId="9" xfId="0" applyFont="1" applyBorder="1"/>
    <xf numFmtId="0" fontId="15" fillId="0" borderId="5" xfId="1" applyFont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3" fontId="3" fillId="0" borderId="5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9" fillId="0" borderId="12" xfId="1" applyFont="1" applyBorder="1" applyAlignment="1">
      <alignment horizontal="left" vertical="center"/>
    </xf>
    <xf numFmtId="3" fontId="16" fillId="0" borderId="7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66" fontId="3" fillId="0" borderId="7" xfId="1" applyNumberFormat="1" applyFont="1" applyBorder="1" applyAlignment="1">
      <alignment horizontal="right" vertical="center"/>
    </xf>
    <xf numFmtId="43" fontId="3" fillId="0" borderId="7" xfId="1" applyNumberFormat="1" applyFont="1" applyBorder="1" applyAlignment="1">
      <alignment horizontal="right" vertical="center"/>
    </xf>
    <xf numFmtId="3" fontId="8" fillId="0" borderId="6" xfId="1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vertical="center"/>
    </xf>
    <xf numFmtId="166" fontId="2" fillId="0" borderId="7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15" fontId="3" fillId="0" borderId="5" xfId="1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3" fontId="4" fillId="0" borderId="7" xfId="0" applyNumberFormat="1" applyFont="1" applyBorder="1"/>
    <xf numFmtId="0" fontId="8" fillId="0" borderId="2" xfId="0" applyFont="1" applyBorder="1" applyAlignment="1">
      <alignment horizontal="left"/>
    </xf>
    <xf numFmtId="0" fontId="3" fillId="0" borderId="7" xfId="0" applyFont="1" applyBorder="1" applyAlignment="1">
      <alignment vertical="center"/>
    </xf>
    <xf numFmtId="0" fontId="3" fillId="0" borderId="6" xfId="1" applyFont="1" applyBorder="1" applyAlignment="1">
      <alignment vertical="center"/>
    </xf>
    <xf numFmtId="49" fontId="3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3" fillId="0" borderId="2" xfId="2" applyNumberFormat="1" applyFont="1" applyBorder="1" applyAlignment="1"/>
    <xf numFmtId="4" fontId="3" fillId="0" borderId="7" xfId="1" applyNumberFormat="1" applyFont="1" applyBorder="1" applyAlignment="1">
      <alignment horizontal="center" vertical="center"/>
    </xf>
    <xf numFmtId="0" fontId="9" fillId="0" borderId="2" xfId="0" applyFont="1" applyBorder="1"/>
    <xf numFmtId="4" fontId="3" fillId="0" borderId="7" xfId="4" applyNumberFormat="1" applyFont="1" applyBorder="1" applyAlignment="1">
      <alignment horizontal="center"/>
    </xf>
    <xf numFmtId="0" fontId="3" fillId="0" borderId="7" xfId="4" applyFont="1" applyBorder="1" applyAlignment="1">
      <alignment horizontal="center"/>
    </xf>
    <xf numFmtId="3" fontId="3" fillId="0" borderId="7" xfId="4" applyNumberFormat="1" applyFont="1" applyBorder="1" applyAlignment="1">
      <alignment horizontal="center"/>
    </xf>
    <xf numFmtId="0" fontId="3" fillId="0" borderId="5" xfId="5" applyFont="1" applyBorder="1" applyAlignment="1">
      <alignment horizontal="center" vertical="center"/>
    </xf>
    <xf numFmtId="0" fontId="3" fillId="0" borderId="2" xfId="0" applyFont="1" applyBorder="1" applyAlignment="1">
      <alignment horizontal="center" shrinkToFit="1"/>
    </xf>
    <xf numFmtId="164" fontId="3" fillId="0" borderId="12" xfId="0" applyNumberFormat="1" applyFont="1" applyBorder="1" applyAlignment="1">
      <alignment horizontal="center" vertical="center"/>
    </xf>
    <xf numFmtId="3" fontId="3" fillId="0" borderId="11" xfId="1" applyNumberFormat="1" applyFont="1" applyBorder="1" applyAlignment="1">
      <alignment horizontal="right" vertical="center"/>
    </xf>
    <xf numFmtId="3" fontId="3" fillId="0" borderId="8" xfId="2" applyNumberFormat="1" applyFont="1" applyBorder="1" applyAlignment="1">
      <alignment horizontal="right"/>
    </xf>
    <xf numFmtId="165" fontId="3" fillId="0" borderId="2" xfId="0" quotePrefix="1" applyNumberFormat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166" fontId="3" fillId="0" borderId="2" xfId="2" applyNumberFormat="1" applyFont="1" applyBorder="1"/>
    <xf numFmtId="0" fontId="3" fillId="0" borderId="7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3" fontId="4" fillId="0" borderId="7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right" vertical="center"/>
    </xf>
    <xf numFmtId="49" fontId="9" fillId="0" borderId="7" xfId="1" applyNumberFormat="1" applyFont="1" applyBorder="1" applyAlignment="1">
      <alignment horizontal="left" vertical="center"/>
    </xf>
    <xf numFmtId="43" fontId="3" fillId="0" borderId="7" xfId="2" applyFont="1" applyBorder="1" applyAlignment="1">
      <alignment horizontal="left" vertical="top"/>
    </xf>
    <xf numFmtId="0" fontId="8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0" fillId="5" borderId="0" xfId="0" applyFill="1" applyAlignment="1">
      <alignment horizontal="center"/>
    </xf>
    <xf numFmtId="0" fontId="5" fillId="0" borderId="0" xfId="0" applyFont="1"/>
    <xf numFmtId="0" fontId="9" fillId="0" borderId="7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5" xfId="0" applyFont="1" applyBorder="1"/>
    <xf numFmtId="0" fontId="11" fillId="0" borderId="5" xfId="1" applyFont="1" applyBorder="1" applyAlignment="1">
      <alignment horizontal="left" vertical="center"/>
    </xf>
    <xf numFmtId="49" fontId="8" fillId="0" borderId="7" xfId="1" applyNumberFormat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5" fontId="3" fillId="0" borderId="7" xfId="1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/>
    </xf>
    <xf numFmtId="4" fontId="2" fillId="0" borderId="5" xfId="1" applyNumberFormat="1" applyFont="1" applyBorder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43" fontId="9" fillId="0" borderId="7" xfId="2" applyFont="1" applyBorder="1"/>
    <xf numFmtId="0" fontId="0" fillId="6" borderId="0" xfId="0" applyFill="1"/>
    <xf numFmtId="0" fontId="0" fillId="7" borderId="0" xfId="0" applyFill="1"/>
    <xf numFmtId="166" fontId="3" fillId="0" borderId="7" xfId="1" applyNumberFormat="1" applyFont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/>
    </xf>
    <xf numFmtId="0" fontId="3" fillId="3" borderId="7" xfId="0" applyFont="1" applyFill="1" applyBorder="1"/>
    <xf numFmtId="0" fontId="3" fillId="3" borderId="7" xfId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right"/>
    </xf>
    <xf numFmtId="0" fontId="3" fillId="3" borderId="5" xfId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/>
    <xf numFmtId="164" fontId="3" fillId="3" borderId="7" xfId="0" quotePrefix="1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3" fontId="3" fillId="3" borderId="7" xfId="0" applyNumberFormat="1" applyFont="1" applyFill="1" applyBorder="1"/>
    <xf numFmtId="0" fontId="3" fillId="0" borderId="7" xfId="1" applyFont="1" applyBorder="1"/>
    <xf numFmtId="166" fontId="3" fillId="0" borderId="7" xfId="6" applyNumberFormat="1" applyFont="1" applyFill="1" applyBorder="1" applyAlignment="1">
      <alignment horizontal="right"/>
    </xf>
    <xf numFmtId="166" fontId="3" fillId="0" borderId="5" xfId="1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shrinkToFit="1"/>
    </xf>
    <xf numFmtId="0" fontId="3" fillId="0" borderId="2" xfId="0" applyFont="1" applyBorder="1" applyAlignment="1">
      <alignment horizontal="left" shrinkToFit="1"/>
    </xf>
    <xf numFmtId="0" fontId="3" fillId="0" borderId="5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166" fontId="3" fillId="0" borderId="7" xfId="2" applyNumberFormat="1" applyFont="1" applyBorder="1" applyAlignment="1">
      <alignment horizontal="left" indent="1"/>
    </xf>
    <xf numFmtId="3" fontId="3" fillId="0" borderId="7" xfId="0" applyNumberFormat="1" applyFont="1" applyBorder="1" applyAlignment="1">
      <alignment horizontal="left"/>
    </xf>
    <xf numFmtId="0" fontId="3" fillId="0" borderId="12" xfId="1" applyFont="1" applyBorder="1" applyAlignment="1">
      <alignment horizontal="left" vertical="center"/>
    </xf>
    <xf numFmtId="166" fontId="3" fillId="0" borderId="11" xfId="1" applyNumberFormat="1" applyFont="1" applyBorder="1" applyAlignment="1">
      <alignment horizontal="right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166" fontId="3" fillId="0" borderId="3" xfId="1" applyNumberFormat="1" applyFont="1" applyBorder="1" applyAlignment="1">
      <alignment horizontal="right" vertical="center"/>
    </xf>
    <xf numFmtId="0" fontId="0" fillId="0" borderId="3" xfId="0" applyBorder="1"/>
    <xf numFmtId="4" fontId="3" fillId="0" borderId="7" xfId="0" applyNumberFormat="1" applyFont="1" applyBorder="1"/>
    <xf numFmtId="4" fontId="3" fillId="0" borderId="2" xfId="0" applyNumberFormat="1" applyFont="1" applyBorder="1" applyAlignment="1">
      <alignment horizontal="right"/>
    </xf>
    <xf numFmtId="43" fontId="8" fillId="0" borderId="7" xfId="2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0" fontId="8" fillId="0" borderId="0" xfId="0" applyFont="1"/>
    <xf numFmtId="3" fontId="3" fillId="0" borderId="0" xfId="0" applyNumberFormat="1" applyFont="1"/>
    <xf numFmtId="49" fontId="3" fillId="0" borderId="3" xfId="0" applyNumberFormat="1" applyFont="1" applyBorder="1" applyAlignment="1">
      <alignment horizontal="center"/>
    </xf>
    <xf numFmtId="0" fontId="8" fillId="0" borderId="3" xfId="0" applyFont="1" applyBorder="1"/>
    <xf numFmtId="3" fontId="3" fillId="0" borderId="3" xfId="0" applyNumberFormat="1" applyFont="1" applyBorder="1"/>
    <xf numFmtId="3" fontId="4" fillId="0" borderId="7" xfId="2" applyNumberFormat="1" applyFont="1" applyBorder="1" applyAlignment="1">
      <alignment horizontal="right"/>
    </xf>
    <xf numFmtId="0" fontId="3" fillId="0" borderId="2" xfId="0" applyFont="1" applyBorder="1" applyAlignment="1">
      <alignment shrinkToFit="1"/>
    </xf>
    <xf numFmtId="0" fontId="3" fillId="0" borderId="7" xfId="0" applyFont="1" applyBorder="1" applyAlignment="1">
      <alignment shrinkToFit="1"/>
    </xf>
    <xf numFmtId="3" fontId="3" fillId="0" borderId="7" xfId="0" applyNumberFormat="1" applyFont="1" applyBorder="1" applyAlignment="1">
      <alignment shrinkToFit="1"/>
    </xf>
    <xf numFmtId="0" fontId="3" fillId="0" borderId="7" xfId="0" applyFont="1" applyBorder="1" applyAlignment="1">
      <alignment horizontal="left" shrinkToFit="1"/>
    </xf>
    <xf numFmtId="49" fontId="3" fillId="0" borderId="12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12" xfId="0" applyFont="1" applyBorder="1"/>
    <xf numFmtId="0" fontId="2" fillId="0" borderId="12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/>
    </xf>
    <xf numFmtId="3" fontId="3" fillId="0" borderId="3" xfId="1" applyNumberFormat="1" applyFont="1" applyBorder="1" applyAlignment="1">
      <alignment horizontal="right" vertical="center"/>
    </xf>
    <xf numFmtId="0" fontId="8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3" fontId="3" fillId="0" borderId="2" xfId="1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3" fontId="3" fillId="0" borderId="0" xfId="1" applyNumberFormat="1" applyFont="1" applyAlignment="1">
      <alignment horizontal="right" vertical="center"/>
    </xf>
    <xf numFmtId="0" fontId="8" fillId="0" borderId="3" xfId="1" applyFont="1" applyBorder="1" applyAlignment="1">
      <alignment horizontal="left" vertical="center"/>
    </xf>
    <xf numFmtId="166" fontId="8" fillId="0" borderId="7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8" borderId="0" xfId="0" applyFill="1"/>
    <xf numFmtId="0" fontId="3" fillId="0" borderId="2" xfId="4" applyFont="1" applyBorder="1" applyAlignment="1">
      <alignment horizontal="center"/>
    </xf>
    <xf numFmtId="166" fontId="3" fillId="0" borderId="5" xfId="2" applyNumberFormat="1" applyFont="1" applyBorder="1"/>
    <xf numFmtId="0" fontId="3" fillId="0" borderId="10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3" fillId="3" borderId="7" xfId="4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</cellXfs>
  <cellStyles count="7">
    <cellStyle name="Comma" xfId="2" builtinId="3"/>
    <cellStyle name="Normal" xfId="0" builtinId="0"/>
    <cellStyle name="เครื่องหมายจุลภาค 2" xfId="6" xr:uid="{26F9ACEE-CA28-4307-9446-6CD72B37B453}"/>
    <cellStyle name="ปกติ 2" xfId="1" xr:uid="{00000000-0005-0000-0000-000002000000}"/>
    <cellStyle name="ปกติ 2 2" xfId="5" xr:uid="{EEE2CE12-557C-46D2-A8A2-CE81D0037722}"/>
    <cellStyle name="ปกติ 3" xfId="4" xr:uid="{96640196-24C9-4693-A7D5-D61F1E049D72}"/>
    <cellStyle name="ปกติ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50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</a:t>
          </a:r>
        </a:p>
      </xdr:txBody>
    </xdr:sp>
    <xdr:clientData/>
  </xdr:twoCellAnchor>
  <xdr:twoCellAnchor>
    <xdr:from>
      <xdr:col>10</xdr:col>
      <xdr:colOff>5444</xdr:colOff>
      <xdr:row>32</xdr:row>
      <xdr:rowOff>119740</xdr:rowOff>
    </xdr:from>
    <xdr:to>
      <xdr:col>12</xdr:col>
      <xdr:colOff>261258</xdr:colOff>
      <xdr:row>34</xdr:row>
      <xdr:rowOff>27764</xdr:rowOff>
    </xdr:to>
    <xdr:sp macro="" textlink="">
      <xdr:nvSpPr>
        <xdr:cNvPr id="23" name="Text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374432" y="14104681"/>
          <a:ext cx="2021861" cy="37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51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</a:t>
          </a:r>
        </a:p>
      </xdr:txBody>
    </xdr:sp>
    <xdr:clientData/>
  </xdr:twoCellAnchor>
  <xdr:twoCellAnchor>
    <xdr:from>
      <xdr:col>10</xdr:col>
      <xdr:colOff>5444</xdr:colOff>
      <xdr:row>63</xdr:row>
      <xdr:rowOff>119740</xdr:rowOff>
    </xdr:from>
    <xdr:to>
      <xdr:col>12</xdr:col>
      <xdr:colOff>261258</xdr:colOff>
      <xdr:row>65</xdr:row>
      <xdr:rowOff>27764</xdr:rowOff>
    </xdr:to>
    <xdr:sp macro="" textlink="">
      <xdr:nvSpPr>
        <xdr:cNvPr id="25" name="Text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374432" y="28089622"/>
          <a:ext cx="2021861" cy="37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เอกสารหมายเลข...........5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..............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3</xdr:col>
      <xdr:colOff>753354</xdr:colOff>
      <xdr:row>90</xdr:row>
      <xdr:rowOff>91109</xdr:rowOff>
    </xdr:to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72DE8048-9B70-4ED6-A3FC-B10A1204255B}"/>
            </a:ext>
          </a:extLst>
        </xdr:cNvPr>
        <xdr:cNvSpPr txBox="1"/>
      </xdr:nvSpPr>
      <xdr:spPr>
        <a:xfrm>
          <a:off x="302559" y="22120412"/>
          <a:ext cx="3039354" cy="561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698928</xdr:colOff>
      <xdr:row>88</xdr:row>
      <xdr:rowOff>2</xdr:rowOff>
    </xdr:from>
    <xdr:to>
      <xdr:col>6</xdr:col>
      <xdr:colOff>121985</xdr:colOff>
      <xdr:row>90</xdr:row>
      <xdr:rowOff>41413</xdr:rowOff>
    </xdr:to>
    <xdr:sp macro="" textlink="">
      <xdr:nvSpPr>
        <xdr:cNvPr id="28" name="TextBox 2">
          <a:extLst>
            <a:ext uri="{FF2B5EF4-FFF2-40B4-BE49-F238E27FC236}">
              <a16:creationId xmlns:a16="http://schemas.microsoft.com/office/drawing/2014/main" id="{55C70277-E57F-43AF-AA6A-66C41525D419}"/>
            </a:ext>
          </a:extLst>
        </xdr:cNvPr>
        <xdr:cNvSpPr txBox="1"/>
      </xdr:nvSpPr>
      <xdr:spPr>
        <a:xfrm>
          <a:off x="3287487" y="22120414"/>
          <a:ext cx="2919292" cy="5120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3</xdr:col>
      <xdr:colOff>753354</xdr:colOff>
      <xdr:row>59</xdr:row>
      <xdr:rowOff>91109</xdr:rowOff>
    </xdr:to>
    <xdr:sp macro="" textlink="">
      <xdr:nvSpPr>
        <xdr:cNvPr id="30" name="TextBox 2">
          <a:extLst>
            <a:ext uri="{FF2B5EF4-FFF2-40B4-BE49-F238E27FC236}">
              <a16:creationId xmlns:a16="http://schemas.microsoft.com/office/drawing/2014/main" id="{F4AA9DEF-03D4-4227-9F64-0B71AB444960}"/>
            </a:ext>
          </a:extLst>
        </xdr:cNvPr>
        <xdr:cNvSpPr txBox="1"/>
      </xdr:nvSpPr>
      <xdr:spPr>
        <a:xfrm>
          <a:off x="302559" y="18825882"/>
          <a:ext cx="3039354" cy="5617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753354</xdr:colOff>
      <xdr:row>28</xdr:row>
      <xdr:rowOff>102577</xdr:rowOff>
    </xdr:to>
    <xdr:sp macro="" textlink="">
      <xdr:nvSpPr>
        <xdr:cNvPr id="50" name="TextBox 2">
          <a:extLst>
            <a:ext uri="{FF2B5EF4-FFF2-40B4-BE49-F238E27FC236}">
              <a16:creationId xmlns:a16="http://schemas.microsoft.com/office/drawing/2014/main" id="{433DDDCC-4F4F-4934-A109-7E73C65390A5}"/>
            </a:ext>
          </a:extLst>
        </xdr:cNvPr>
        <xdr:cNvSpPr txBox="1"/>
      </xdr:nvSpPr>
      <xdr:spPr>
        <a:xfrm>
          <a:off x="285750" y="5905500"/>
          <a:ext cx="2907469" cy="556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791979</xdr:colOff>
      <xdr:row>26</xdr:row>
      <xdr:rowOff>19415</xdr:rowOff>
    </xdr:from>
    <xdr:to>
      <xdr:col>6</xdr:col>
      <xdr:colOff>218699</xdr:colOff>
      <xdr:row>28</xdr:row>
      <xdr:rowOff>68519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932FC970-904A-4E49-BB18-6A2F35326235}"/>
            </a:ext>
          </a:extLst>
        </xdr:cNvPr>
        <xdr:cNvSpPr txBox="1"/>
      </xdr:nvSpPr>
      <xdr:spPr>
        <a:xfrm>
          <a:off x="3231844" y="5924915"/>
          <a:ext cx="2709182" cy="503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4</xdr:col>
      <xdr:colOff>163277</xdr:colOff>
      <xdr:row>29</xdr:row>
      <xdr:rowOff>9892</xdr:rowOff>
    </xdr:from>
    <xdr:to>
      <xdr:col>11</xdr:col>
      <xdr:colOff>179813</xdr:colOff>
      <xdr:row>31</xdr:row>
      <xdr:rowOff>11366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3EA32C0-EBCD-4CB2-92EC-2188CB413EF0}"/>
            </a:ext>
          </a:extLst>
        </xdr:cNvPr>
        <xdr:cNvSpPr txBox="1"/>
      </xdr:nvSpPr>
      <xdr:spPr>
        <a:xfrm>
          <a:off x="4632700" y="6596796"/>
          <a:ext cx="3233055" cy="45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211014</xdr:colOff>
      <xdr:row>26</xdr:row>
      <xdr:rowOff>28938</xdr:rowOff>
    </xdr:from>
    <xdr:to>
      <xdr:col>11</xdr:col>
      <xdr:colOff>942295</xdr:colOff>
      <xdr:row>28</xdr:row>
      <xdr:rowOff>78042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8CABBAF3-9C2B-4213-AF59-7AE471152C9B}"/>
            </a:ext>
          </a:extLst>
        </xdr:cNvPr>
        <xdr:cNvSpPr txBox="1"/>
      </xdr:nvSpPr>
      <xdr:spPr>
        <a:xfrm>
          <a:off x="5933341" y="5934438"/>
          <a:ext cx="2694896" cy="503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630115</xdr:colOff>
      <xdr:row>29</xdr:row>
      <xdr:rowOff>11716</xdr:rowOff>
    </xdr:from>
    <xdr:to>
      <xdr:col>3</xdr:col>
      <xdr:colOff>1954509</xdr:colOff>
      <xdr:row>31</xdr:row>
      <xdr:rowOff>60820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1E9D0F88-D5B8-485E-AF6F-468CB439DB5A}"/>
            </a:ext>
          </a:extLst>
        </xdr:cNvPr>
        <xdr:cNvSpPr txBox="1"/>
      </xdr:nvSpPr>
      <xdr:spPr>
        <a:xfrm>
          <a:off x="1685192" y="6598620"/>
          <a:ext cx="2709182" cy="503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  <xdr:twoCellAnchor>
    <xdr:from>
      <xdr:col>3</xdr:col>
      <xdr:colOff>740691</xdr:colOff>
      <xdr:row>57</xdr:row>
      <xdr:rowOff>7326</xdr:rowOff>
    </xdr:from>
    <xdr:to>
      <xdr:col>6</xdr:col>
      <xdr:colOff>167411</xdr:colOff>
      <xdr:row>59</xdr:row>
      <xdr:rowOff>56430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C73AE84B-957B-4C43-89A6-EC3187FFCA0F}"/>
            </a:ext>
          </a:extLst>
        </xdr:cNvPr>
        <xdr:cNvSpPr txBox="1"/>
      </xdr:nvSpPr>
      <xdr:spPr>
        <a:xfrm>
          <a:off x="3180556" y="13181134"/>
          <a:ext cx="2709182" cy="503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4</xdr:col>
      <xdr:colOff>97335</xdr:colOff>
      <xdr:row>59</xdr:row>
      <xdr:rowOff>133345</xdr:rowOff>
    </xdr:from>
    <xdr:to>
      <xdr:col>11</xdr:col>
      <xdr:colOff>118633</xdr:colOff>
      <xdr:row>62</xdr:row>
      <xdr:rowOff>39569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70C6B91-A3A9-4606-B8F6-63E02F429D0F}"/>
            </a:ext>
          </a:extLst>
        </xdr:cNvPr>
        <xdr:cNvSpPr txBox="1"/>
      </xdr:nvSpPr>
      <xdr:spPr>
        <a:xfrm>
          <a:off x="4566758" y="13761422"/>
          <a:ext cx="3237817" cy="45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169250</xdr:colOff>
      <xdr:row>57</xdr:row>
      <xdr:rowOff>9522</xdr:rowOff>
    </xdr:from>
    <xdr:to>
      <xdr:col>11</xdr:col>
      <xdr:colOff>895769</xdr:colOff>
      <xdr:row>59</xdr:row>
      <xdr:rowOff>58626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A61C66B7-1A3D-41EE-B032-466B305A4E3A}"/>
            </a:ext>
          </a:extLst>
        </xdr:cNvPr>
        <xdr:cNvSpPr txBox="1"/>
      </xdr:nvSpPr>
      <xdr:spPr>
        <a:xfrm>
          <a:off x="5891577" y="13183330"/>
          <a:ext cx="2690134" cy="503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537062</xdr:colOff>
      <xdr:row>59</xdr:row>
      <xdr:rowOff>132236</xdr:rowOff>
    </xdr:from>
    <xdr:to>
      <xdr:col>3</xdr:col>
      <xdr:colOff>1861456</xdr:colOff>
      <xdr:row>62</xdr:row>
      <xdr:rowOff>95614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D2169DBC-0032-4F81-9C4A-B4992905B7DE}"/>
            </a:ext>
          </a:extLst>
        </xdr:cNvPr>
        <xdr:cNvSpPr txBox="1"/>
      </xdr:nvSpPr>
      <xdr:spPr>
        <a:xfrm>
          <a:off x="1592139" y="13760313"/>
          <a:ext cx="2709182" cy="512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  <xdr:twoCellAnchor>
    <xdr:from>
      <xdr:col>3</xdr:col>
      <xdr:colOff>2002703</xdr:colOff>
      <xdr:row>90</xdr:row>
      <xdr:rowOff>131151</xdr:rowOff>
    </xdr:from>
    <xdr:to>
      <xdr:col>11</xdr:col>
      <xdr:colOff>3967</xdr:colOff>
      <xdr:row>93</xdr:row>
      <xdr:rowOff>42136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0FBD783-5E46-4013-9FFE-87EAB1125216}"/>
            </a:ext>
          </a:extLst>
        </xdr:cNvPr>
        <xdr:cNvSpPr txBox="1"/>
      </xdr:nvSpPr>
      <xdr:spPr>
        <a:xfrm>
          <a:off x="4442568" y="20851689"/>
          <a:ext cx="3247341" cy="460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45060</xdr:colOff>
      <xdr:row>88</xdr:row>
      <xdr:rowOff>7328</xdr:rowOff>
    </xdr:from>
    <xdr:to>
      <xdr:col>11</xdr:col>
      <xdr:colOff>776341</xdr:colOff>
      <xdr:row>90</xdr:row>
      <xdr:rowOff>61194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D3757A8B-616E-4CF1-92E6-F7F05DEF12F8}"/>
            </a:ext>
          </a:extLst>
        </xdr:cNvPr>
        <xdr:cNvSpPr txBox="1"/>
      </xdr:nvSpPr>
      <xdr:spPr>
        <a:xfrm>
          <a:off x="5767387" y="20273597"/>
          <a:ext cx="269489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417634</xdr:colOff>
      <xdr:row>90</xdr:row>
      <xdr:rowOff>130042</xdr:rowOff>
    </xdr:from>
    <xdr:to>
      <xdr:col>3</xdr:col>
      <xdr:colOff>1746790</xdr:colOff>
      <xdr:row>93</xdr:row>
      <xdr:rowOff>98181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00EDE3E9-C5CD-4697-B0E3-3AB4E667AB8F}"/>
            </a:ext>
          </a:extLst>
        </xdr:cNvPr>
        <xdr:cNvSpPr txBox="1"/>
      </xdr:nvSpPr>
      <xdr:spPr>
        <a:xfrm>
          <a:off x="1472711" y="20850580"/>
          <a:ext cx="2713944" cy="517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เอกสารหมายเลข..........66..............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3</xdr:col>
      <xdr:colOff>610812</xdr:colOff>
      <xdr:row>40</xdr:row>
      <xdr:rowOff>95106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460A8B25-BCEF-4889-9CD4-29E16DC11222}"/>
            </a:ext>
          </a:extLst>
        </xdr:cNvPr>
        <xdr:cNvSpPr txBox="1"/>
      </xdr:nvSpPr>
      <xdr:spPr>
        <a:xfrm>
          <a:off x="285751" y="6338455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(นายวรวิทย์  เขียนสีอ่อน)</a:t>
          </a:r>
        </a:p>
      </xdr:txBody>
    </xdr:sp>
    <xdr:clientData/>
  </xdr:twoCellAnchor>
  <xdr:twoCellAnchor>
    <xdr:from>
      <xdr:col>3</xdr:col>
      <xdr:colOff>556386</xdr:colOff>
      <xdr:row>38</xdr:row>
      <xdr:rowOff>2</xdr:rowOff>
    </xdr:from>
    <xdr:to>
      <xdr:col>5</xdr:col>
      <xdr:colOff>457692</xdr:colOff>
      <xdr:row>40</xdr:row>
      <xdr:rowOff>45410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211668-2CBF-4A89-8E96-C46F9C3622AC}"/>
            </a:ext>
          </a:extLst>
        </xdr:cNvPr>
        <xdr:cNvSpPr txBox="1"/>
      </xdr:nvSpPr>
      <xdr:spPr>
        <a:xfrm>
          <a:off x="3006910" y="6338457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(นางสาวชุลีพร  พลบูรณ์)</a:t>
          </a:r>
        </a:p>
      </xdr:txBody>
    </xdr:sp>
    <xdr:clientData/>
  </xdr:twoCellAnchor>
  <xdr:twoCellAnchor>
    <xdr:from>
      <xdr:col>3</xdr:col>
      <xdr:colOff>1828289</xdr:colOff>
      <xdr:row>40</xdr:row>
      <xdr:rowOff>127820</xdr:rowOff>
    </xdr:from>
    <xdr:to>
      <xdr:col>10</xdr:col>
      <xdr:colOff>448480</xdr:colOff>
      <xdr:row>43</xdr:row>
      <xdr:rowOff>31811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442E555-764F-4250-B1D3-C016E43A1E48}"/>
            </a:ext>
          </a:extLst>
        </xdr:cNvPr>
        <xdr:cNvSpPr txBox="1"/>
      </xdr:nvSpPr>
      <xdr:spPr>
        <a:xfrm>
          <a:off x="4278813" y="6916547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(นายทิวา  โคตคำ)</a:t>
          </a:r>
        </a:p>
      </xdr:txBody>
    </xdr:sp>
    <xdr:clientData/>
  </xdr:twoCellAnchor>
  <xdr:twoCellAnchor>
    <xdr:from>
      <xdr:col>5</xdr:col>
      <xdr:colOff>344134</xdr:colOff>
      <xdr:row>38</xdr:row>
      <xdr:rowOff>0</xdr:rowOff>
    </xdr:from>
    <xdr:to>
      <xdr:col>11</xdr:col>
      <xdr:colOff>594834</xdr:colOff>
      <xdr:row>40</xdr:row>
      <xdr:rowOff>57863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3B07278-F74E-4845-B2E5-8476A99C79EF}"/>
            </a:ext>
          </a:extLst>
        </xdr:cNvPr>
        <xdr:cNvSpPr txBox="1"/>
      </xdr:nvSpPr>
      <xdr:spPr>
        <a:xfrm>
          <a:off x="5591543" y="6338455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(นางสาวสุภาภรณ์  วังคีรี)</a:t>
          </a:r>
        </a:p>
      </xdr:txBody>
    </xdr:sp>
    <xdr:clientData/>
  </xdr:twoCellAnchor>
  <xdr:twoCellAnchor>
    <xdr:from>
      <xdr:col>2</xdr:col>
      <xdr:colOff>251449</xdr:colOff>
      <xdr:row>40</xdr:row>
      <xdr:rowOff>126711</xdr:rowOff>
    </xdr:from>
    <xdr:to>
      <xdr:col>3</xdr:col>
      <xdr:colOff>1567614</xdr:colOff>
      <xdr:row>43</xdr:row>
      <xdr:rowOff>87856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5B9E25EE-B00D-4F32-8084-88C45F90D542}"/>
            </a:ext>
          </a:extLst>
        </xdr:cNvPr>
        <xdr:cNvSpPr txBox="1"/>
      </xdr:nvSpPr>
      <xdr:spPr>
        <a:xfrm>
          <a:off x="1307858" y="6915438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(นายรัตนพล  บัวหลวง)</a:t>
          </a:r>
        </a:p>
      </xdr:txBody>
    </xdr:sp>
    <xdr:clientData/>
  </xdr:twoCellAnchor>
  <xdr:twoCellAnchor>
    <xdr:from>
      <xdr:col>10</xdr:col>
      <xdr:colOff>5444</xdr:colOff>
      <xdr:row>25</xdr:row>
      <xdr:rowOff>119740</xdr:rowOff>
    </xdr:from>
    <xdr:to>
      <xdr:col>12</xdr:col>
      <xdr:colOff>261258</xdr:colOff>
      <xdr:row>27</xdr:row>
      <xdr:rowOff>27764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80D69284-DA08-406B-B6F4-3A24BCB55529}"/>
            </a:ext>
          </a:extLst>
        </xdr:cNvPr>
        <xdr:cNvSpPr txBox="1"/>
      </xdr:nvSpPr>
      <xdr:spPr>
        <a:xfrm>
          <a:off x="7263860" y="124502"/>
          <a:ext cx="1926352" cy="357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เอกสารหมายเลข..........67..............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3</xdr:col>
      <xdr:colOff>610812</xdr:colOff>
      <xdr:row>22</xdr:row>
      <xdr:rowOff>95105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534C9B44-090E-47CC-B62E-B83E906FF0D0}"/>
            </a:ext>
          </a:extLst>
        </xdr:cNvPr>
        <xdr:cNvSpPr txBox="1"/>
      </xdr:nvSpPr>
      <xdr:spPr>
        <a:xfrm>
          <a:off x="285750" y="4542692"/>
          <a:ext cx="2772254" cy="549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(นายวรวิทย์  เขียนสีอ่อน)</a:t>
          </a:r>
        </a:p>
      </xdr:txBody>
    </xdr:sp>
    <xdr:clientData/>
  </xdr:twoCellAnchor>
  <xdr:twoCellAnchor>
    <xdr:from>
      <xdr:col>3</xdr:col>
      <xdr:colOff>561148</xdr:colOff>
      <xdr:row>20</xdr:row>
      <xdr:rowOff>2</xdr:rowOff>
    </xdr:from>
    <xdr:to>
      <xdr:col>5</xdr:col>
      <xdr:colOff>457692</xdr:colOff>
      <xdr:row>22</xdr:row>
      <xdr:rowOff>45409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27AD7D9-093B-45A9-A620-4DFC850925CA}"/>
            </a:ext>
          </a:extLst>
        </xdr:cNvPr>
        <xdr:cNvSpPr txBox="1"/>
      </xdr:nvSpPr>
      <xdr:spPr>
        <a:xfrm>
          <a:off x="3008340" y="4542694"/>
          <a:ext cx="2885929" cy="499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(นางสาวชุลีพร  พลบูรณ์)</a:t>
          </a:r>
        </a:p>
      </xdr:txBody>
    </xdr:sp>
    <xdr:clientData/>
  </xdr:twoCellAnchor>
  <xdr:twoCellAnchor>
    <xdr:from>
      <xdr:col>3</xdr:col>
      <xdr:colOff>1828289</xdr:colOff>
      <xdr:row>22</xdr:row>
      <xdr:rowOff>132581</xdr:rowOff>
    </xdr:from>
    <xdr:to>
      <xdr:col>10</xdr:col>
      <xdr:colOff>448480</xdr:colOff>
      <xdr:row>25</xdr:row>
      <xdr:rowOff>131823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6A16A52-7467-41FE-8184-D75E92FDCB5E}"/>
            </a:ext>
          </a:extLst>
        </xdr:cNvPr>
        <xdr:cNvSpPr txBox="1"/>
      </xdr:nvSpPr>
      <xdr:spPr>
        <a:xfrm>
          <a:off x="4275481" y="5129543"/>
          <a:ext cx="3426653" cy="453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(นายทิวา  โคตคำ)</a:t>
          </a:r>
        </a:p>
      </xdr:txBody>
    </xdr:sp>
    <xdr:clientData/>
  </xdr:twoCellAnchor>
  <xdr:twoCellAnchor>
    <xdr:from>
      <xdr:col>5</xdr:col>
      <xdr:colOff>344134</xdr:colOff>
      <xdr:row>20</xdr:row>
      <xdr:rowOff>0</xdr:rowOff>
    </xdr:from>
    <xdr:to>
      <xdr:col>11</xdr:col>
      <xdr:colOff>599596</xdr:colOff>
      <xdr:row>22</xdr:row>
      <xdr:rowOff>57862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E1FB9C2-80BA-4C52-A6B5-E8AA65319BC9}"/>
            </a:ext>
          </a:extLst>
        </xdr:cNvPr>
        <xdr:cNvSpPr txBox="1"/>
      </xdr:nvSpPr>
      <xdr:spPr>
        <a:xfrm>
          <a:off x="5780711" y="4542692"/>
          <a:ext cx="2702654" cy="512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(นางสาวสุภาภรณ์  วังคีรี)</a:t>
          </a:r>
        </a:p>
      </xdr:txBody>
    </xdr:sp>
    <xdr:clientData/>
  </xdr:twoCellAnchor>
  <xdr:twoCellAnchor>
    <xdr:from>
      <xdr:col>2</xdr:col>
      <xdr:colOff>256211</xdr:colOff>
      <xdr:row>22</xdr:row>
      <xdr:rowOff>131472</xdr:rowOff>
    </xdr:from>
    <xdr:to>
      <xdr:col>3</xdr:col>
      <xdr:colOff>1572376</xdr:colOff>
      <xdr:row>25</xdr:row>
      <xdr:rowOff>183106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4225BC69-7D84-4342-95D6-FA2670D8A59B}"/>
            </a:ext>
          </a:extLst>
        </xdr:cNvPr>
        <xdr:cNvSpPr txBox="1"/>
      </xdr:nvSpPr>
      <xdr:spPr>
        <a:xfrm>
          <a:off x="1311288" y="5128434"/>
          <a:ext cx="2708280" cy="5059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(นายรัตนพล  บัวหลวง)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เอกสารหมายเลข............68.............</a:t>
          </a:r>
        </a:p>
      </xdr:txBody>
    </xdr:sp>
    <xdr:clientData/>
  </xdr:twoCellAnchor>
  <xdr:twoCellAnchor>
    <xdr:from>
      <xdr:col>1</xdr:col>
      <xdr:colOff>0</xdr:colOff>
      <xdr:row>18</xdr:row>
      <xdr:rowOff>0</xdr:rowOff>
    </xdr:from>
    <xdr:to>
      <xdr:col>3</xdr:col>
      <xdr:colOff>599606</xdr:colOff>
      <xdr:row>20</xdr:row>
      <xdr:rowOff>95105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7D2327E-2D38-4B03-A15B-F5241CB5ED9D}"/>
            </a:ext>
          </a:extLst>
        </xdr:cNvPr>
        <xdr:cNvSpPr txBox="1"/>
      </xdr:nvSpPr>
      <xdr:spPr>
        <a:xfrm>
          <a:off x="285751" y="3445809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(นายวรวิทย์  เขียนสีอ่อน)</a:t>
          </a:r>
        </a:p>
      </xdr:txBody>
    </xdr:sp>
    <xdr:clientData/>
  </xdr:twoCellAnchor>
  <xdr:twoCellAnchor>
    <xdr:from>
      <xdr:col>3</xdr:col>
      <xdr:colOff>545180</xdr:colOff>
      <xdr:row>18</xdr:row>
      <xdr:rowOff>2</xdr:rowOff>
    </xdr:from>
    <xdr:to>
      <xdr:col>5</xdr:col>
      <xdr:colOff>446487</xdr:colOff>
      <xdr:row>20</xdr:row>
      <xdr:rowOff>45409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682D5F7-1B64-483B-8C78-DBE2FF56FC93}"/>
            </a:ext>
          </a:extLst>
        </xdr:cNvPr>
        <xdr:cNvSpPr txBox="1"/>
      </xdr:nvSpPr>
      <xdr:spPr>
        <a:xfrm>
          <a:off x="2999268" y="3445811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(นางสาวชุลีพร  พลบูรณ์)</a:t>
          </a:r>
        </a:p>
      </xdr:txBody>
    </xdr:sp>
    <xdr:clientData/>
  </xdr:twoCellAnchor>
  <xdr:twoCellAnchor>
    <xdr:from>
      <xdr:col>3</xdr:col>
      <xdr:colOff>1817083</xdr:colOff>
      <xdr:row>20</xdr:row>
      <xdr:rowOff>127819</xdr:rowOff>
    </xdr:from>
    <xdr:to>
      <xdr:col>10</xdr:col>
      <xdr:colOff>437274</xdr:colOff>
      <xdr:row>22</xdr:row>
      <xdr:rowOff>160678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7239AA2-AD8C-442C-BE8E-B388DD8FF67D}"/>
            </a:ext>
          </a:extLst>
        </xdr:cNvPr>
        <xdr:cNvSpPr txBox="1"/>
      </xdr:nvSpPr>
      <xdr:spPr>
        <a:xfrm>
          <a:off x="4271171" y="4033070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(นายทิวา  โคตคำ)</a:t>
          </a:r>
        </a:p>
      </xdr:txBody>
    </xdr:sp>
    <xdr:clientData/>
  </xdr:twoCellAnchor>
  <xdr:twoCellAnchor>
    <xdr:from>
      <xdr:col>5</xdr:col>
      <xdr:colOff>332929</xdr:colOff>
      <xdr:row>18</xdr:row>
      <xdr:rowOff>0</xdr:rowOff>
    </xdr:from>
    <xdr:to>
      <xdr:col>11</xdr:col>
      <xdr:colOff>583628</xdr:colOff>
      <xdr:row>20</xdr:row>
      <xdr:rowOff>57862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499BB92-782E-4625-9E22-E863CC7D3B08}"/>
            </a:ext>
          </a:extLst>
        </xdr:cNvPr>
        <xdr:cNvSpPr txBox="1"/>
      </xdr:nvSpPr>
      <xdr:spPr>
        <a:xfrm>
          <a:off x="5582885" y="3445809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(นางสาวสุภาภรณ์  วังคีรี)</a:t>
          </a:r>
        </a:p>
      </xdr:txBody>
    </xdr:sp>
    <xdr:clientData/>
  </xdr:twoCellAnchor>
  <xdr:twoCellAnchor>
    <xdr:from>
      <xdr:col>2</xdr:col>
      <xdr:colOff>251449</xdr:colOff>
      <xdr:row>20</xdr:row>
      <xdr:rowOff>126710</xdr:rowOff>
    </xdr:from>
    <xdr:to>
      <xdr:col>3</xdr:col>
      <xdr:colOff>1556408</xdr:colOff>
      <xdr:row>23</xdr:row>
      <xdr:rowOff>37429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56880B53-D5F5-48A9-9854-DBF495D521AD}"/>
            </a:ext>
          </a:extLst>
        </xdr:cNvPr>
        <xdr:cNvSpPr txBox="1"/>
      </xdr:nvSpPr>
      <xdr:spPr>
        <a:xfrm>
          <a:off x="1304802" y="4031961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(นายรัตนพล  บัวหลวง)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เอกสารหมายเลข...........69.............</a:t>
          </a:r>
        </a:p>
      </xdr:txBody>
    </xdr:sp>
    <xdr:clientData/>
  </xdr:twoCellAnchor>
  <xdr:twoCellAnchor>
    <xdr:from>
      <xdr:col>10</xdr:col>
      <xdr:colOff>5444</xdr:colOff>
      <xdr:row>31</xdr:row>
      <xdr:rowOff>119740</xdr:rowOff>
    </xdr:from>
    <xdr:to>
      <xdr:col>12</xdr:col>
      <xdr:colOff>261258</xdr:colOff>
      <xdr:row>33</xdr:row>
      <xdr:rowOff>27764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A0DCB5DF-1151-4727-98CE-55322FEE09D6}"/>
            </a:ext>
          </a:extLst>
        </xdr:cNvPr>
        <xdr:cNvSpPr txBox="1"/>
      </xdr:nvSpPr>
      <xdr:spPr>
        <a:xfrm>
          <a:off x="7535797" y="119740"/>
          <a:ext cx="2037549" cy="378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เอกสารหมายเลข............70............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599606</xdr:colOff>
      <xdr:row>27</xdr:row>
      <xdr:rowOff>95106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5387357E-6788-46F0-B391-AEED386F5B12}"/>
            </a:ext>
          </a:extLst>
        </xdr:cNvPr>
        <xdr:cNvSpPr txBox="1"/>
      </xdr:nvSpPr>
      <xdr:spPr>
        <a:xfrm>
          <a:off x="285751" y="5983941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(นายวรวิทย์  เขียนสีอ่อน)</a:t>
          </a:r>
        </a:p>
      </xdr:txBody>
    </xdr:sp>
    <xdr:clientData/>
  </xdr:twoCellAnchor>
  <xdr:twoCellAnchor>
    <xdr:from>
      <xdr:col>3</xdr:col>
      <xdr:colOff>545180</xdr:colOff>
      <xdr:row>25</xdr:row>
      <xdr:rowOff>2</xdr:rowOff>
    </xdr:from>
    <xdr:to>
      <xdr:col>5</xdr:col>
      <xdr:colOff>446487</xdr:colOff>
      <xdr:row>27</xdr:row>
      <xdr:rowOff>45410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2E327D0-74B7-46E9-B2B6-A313EC2598B8}"/>
            </a:ext>
          </a:extLst>
        </xdr:cNvPr>
        <xdr:cNvSpPr txBox="1"/>
      </xdr:nvSpPr>
      <xdr:spPr>
        <a:xfrm>
          <a:off x="2999268" y="5983943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(นางสาวชุลีพร  พลบูรณ์)</a:t>
          </a:r>
        </a:p>
      </xdr:txBody>
    </xdr:sp>
    <xdr:clientData/>
  </xdr:twoCellAnchor>
  <xdr:twoCellAnchor>
    <xdr:from>
      <xdr:col>3</xdr:col>
      <xdr:colOff>1817083</xdr:colOff>
      <xdr:row>27</xdr:row>
      <xdr:rowOff>127820</xdr:rowOff>
    </xdr:from>
    <xdr:to>
      <xdr:col>10</xdr:col>
      <xdr:colOff>437274</xdr:colOff>
      <xdr:row>29</xdr:row>
      <xdr:rowOff>110251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B3F67A3-9142-4761-BBCE-3EDC9A3E6154}"/>
            </a:ext>
          </a:extLst>
        </xdr:cNvPr>
        <xdr:cNvSpPr txBox="1"/>
      </xdr:nvSpPr>
      <xdr:spPr>
        <a:xfrm>
          <a:off x="4271171" y="6571202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(นายทิวา  โคตคำ)</a:t>
          </a:r>
        </a:p>
      </xdr:txBody>
    </xdr:sp>
    <xdr:clientData/>
  </xdr:twoCellAnchor>
  <xdr:twoCellAnchor>
    <xdr:from>
      <xdr:col>5</xdr:col>
      <xdr:colOff>332929</xdr:colOff>
      <xdr:row>25</xdr:row>
      <xdr:rowOff>0</xdr:rowOff>
    </xdr:from>
    <xdr:to>
      <xdr:col>11</xdr:col>
      <xdr:colOff>583628</xdr:colOff>
      <xdr:row>27</xdr:row>
      <xdr:rowOff>57863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95A6A19-134B-44C2-8035-F1797C17BB72}"/>
            </a:ext>
          </a:extLst>
        </xdr:cNvPr>
        <xdr:cNvSpPr txBox="1"/>
      </xdr:nvSpPr>
      <xdr:spPr>
        <a:xfrm>
          <a:off x="5582885" y="5983941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(นางสาวสุภาภรณ์  วังคีรี)</a:t>
          </a:r>
        </a:p>
      </xdr:txBody>
    </xdr:sp>
    <xdr:clientData/>
  </xdr:twoCellAnchor>
  <xdr:twoCellAnchor>
    <xdr:from>
      <xdr:col>2</xdr:col>
      <xdr:colOff>251449</xdr:colOff>
      <xdr:row>27</xdr:row>
      <xdr:rowOff>126711</xdr:rowOff>
    </xdr:from>
    <xdr:to>
      <xdr:col>3</xdr:col>
      <xdr:colOff>1556408</xdr:colOff>
      <xdr:row>29</xdr:row>
      <xdr:rowOff>166296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DE335F2E-4DE6-4300-B33B-061F1083D87F}"/>
            </a:ext>
          </a:extLst>
        </xdr:cNvPr>
        <xdr:cNvSpPr txBox="1"/>
      </xdr:nvSpPr>
      <xdr:spPr>
        <a:xfrm>
          <a:off x="1304802" y="6570093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(นายรัตนพล  บัวหลวง)</a:t>
          </a: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3</xdr:col>
      <xdr:colOff>599606</xdr:colOff>
      <xdr:row>45</xdr:row>
      <xdr:rowOff>95106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D12325CC-E0D4-44CA-A135-C368EEDC4EEE}"/>
            </a:ext>
          </a:extLst>
        </xdr:cNvPr>
        <xdr:cNvSpPr txBox="1"/>
      </xdr:nvSpPr>
      <xdr:spPr>
        <a:xfrm>
          <a:off x="285751" y="9838765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(นายวรวิทย์  เขียนสีอ่อน)</a:t>
          </a:r>
        </a:p>
      </xdr:txBody>
    </xdr:sp>
    <xdr:clientData/>
  </xdr:twoCellAnchor>
  <xdr:twoCellAnchor>
    <xdr:from>
      <xdr:col>3</xdr:col>
      <xdr:colOff>545180</xdr:colOff>
      <xdr:row>43</xdr:row>
      <xdr:rowOff>2</xdr:rowOff>
    </xdr:from>
    <xdr:to>
      <xdr:col>5</xdr:col>
      <xdr:colOff>446487</xdr:colOff>
      <xdr:row>45</xdr:row>
      <xdr:rowOff>45410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944D668-8054-471F-A677-F9F5869EA2D8}"/>
            </a:ext>
          </a:extLst>
        </xdr:cNvPr>
        <xdr:cNvSpPr txBox="1"/>
      </xdr:nvSpPr>
      <xdr:spPr>
        <a:xfrm>
          <a:off x="2999268" y="9838767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(นางสาวชุลีพร  พลบูรณ์)</a:t>
          </a:r>
        </a:p>
      </xdr:txBody>
    </xdr:sp>
    <xdr:clientData/>
  </xdr:twoCellAnchor>
  <xdr:twoCellAnchor>
    <xdr:from>
      <xdr:col>3</xdr:col>
      <xdr:colOff>1817083</xdr:colOff>
      <xdr:row>45</xdr:row>
      <xdr:rowOff>127820</xdr:rowOff>
    </xdr:from>
    <xdr:to>
      <xdr:col>10</xdr:col>
      <xdr:colOff>437274</xdr:colOff>
      <xdr:row>48</xdr:row>
      <xdr:rowOff>31811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00B37ED-F2D6-4156-B499-7B72C92ED6DA}"/>
            </a:ext>
          </a:extLst>
        </xdr:cNvPr>
        <xdr:cNvSpPr txBox="1"/>
      </xdr:nvSpPr>
      <xdr:spPr>
        <a:xfrm>
          <a:off x="4271171" y="10426026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(นายทิวา  โคตคำ)</a:t>
          </a:r>
        </a:p>
      </xdr:txBody>
    </xdr:sp>
    <xdr:clientData/>
  </xdr:twoCellAnchor>
  <xdr:twoCellAnchor>
    <xdr:from>
      <xdr:col>5</xdr:col>
      <xdr:colOff>332929</xdr:colOff>
      <xdr:row>43</xdr:row>
      <xdr:rowOff>0</xdr:rowOff>
    </xdr:from>
    <xdr:to>
      <xdr:col>11</xdr:col>
      <xdr:colOff>583628</xdr:colOff>
      <xdr:row>45</xdr:row>
      <xdr:rowOff>57863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BDE38DE-7912-4465-A28B-C1A3F21EE728}"/>
            </a:ext>
          </a:extLst>
        </xdr:cNvPr>
        <xdr:cNvSpPr txBox="1"/>
      </xdr:nvSpPr>
      <xdr:spPr>
        <a:xfrm>
          <a:off x="5582885" y="9838765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(นางสาวสุภาภรณ์  วังคีรี)</a:t>
          </a:r>
        </a:p>
      </xdr:txBody>
    </xdr:sp>
    <xdr:clientData/>
  </xdr:twoCellAnchor>
  <xdr:twoCellAnchor>
    <xdr:from>
      <xdr:col>2</xdr:col>
      <xdr:colOff>251449</xdr:colOff>
      <xdr:row>45</xdr:row>
      <xdr:rowOff>126711</xdr:rowOff>
    </xdr:from>
    <xdr:to>
      <xdr:col>3</xdr:col>
      <xdr:colOff>1556408</xdr:colOff>
      <xdr:row>48</xdr:row>
      <xdr:rowOff>87856</xdr:rowOff>
    </xdr:to>
    <xdr:sp macro="" textlink="">
      <xdr:nvSpPr>
        <xdr:cNvPr id="19" name="TextBox 2">
          <a:extLst>
            <a:ext uri="{FF2B5EF4-FFF2-40B4-BE49-F238E27FC236}">
              <a16:creationId xmlns:a16="http://schemas.microsoft.com/office/drawing/2014/main" id="{6E33AB9E-C6C5-469B-A83D-EA6D74A691DA}"/>
            </a:ext>
          </a:extLst>
        </xdr:cNvPr>
        <xdr:cNvSpPr txBox="1"/>
      </xdr:nvSpPr>
      <xdr:spPr>
        <a:xfrm>
          <a:off x="1304802" y="10424917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(นายรัตนพล  บัวหลวง)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เอกสารหมายเลข............71............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3</xdr:col>
      <xdr:colOff>692853</xdr:colOff>
      <xdr:row>23</xdr:row>
      <xdr:rowOff>91904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71A4CBC-3D98-4E9F-9315-C08E44888F4E}"/>
            </a:ext>
          </a:extLst>
        </xdr:cNvPr>
        <xdr:cNvSpPr txBox="1"/>
      </xdr:nvSpPr>
      <xdr:spPr>
        <a:xfrm>
          <a:off x="285750" y="4395107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(นายวรวิทย์  เขียนสีอ่อน)</a:t>
          </a:r>
        </a:p>
      </xdr:txBody>
    </xdr:sp>
    <xdr:clientData/>
  </xdr:twoCellAnchor>
  <xdr:twoCellAnchor>
    <xdr:from>
      <xdr:col>3</xdr:col>
      <xdr:colOff>638427</xdr:colOff>
      <xdr:row>21</xdr:row>
      <xdr:rowOff>2</xdr:rowOff>
    </xdr:from>
    <xdr:to>
      <xdr:col>6</xdr:col>
      <xdr:colOff>56281</xdr:colOff>
      <xdr:row>23</xdr:row>
      <xdr:rowOff>42208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416C18-8BE9-42A8-BF86-2358BCAE5193}"/>
            </a:ext>
          </a:extLst>
        </xdr:cNvPr>
        <xdr:cNvSpPr txBox="1"/>
      </xdr:nvSpPr>
      <xdr:spPr>
        <a:xfrm>
          <a:off x="2999267" y="4395109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(นางสาวชุลีพร  พลบูรณ์)</a:t>
          </a:r>
        </a:p>
      </xdr:txBody>
    </xdr:sp>
    <xdr:clientData/>
  </xdr:twoCellAnchor>
  <xdr:twoCellAnchor>
    <xdr:from>
      <xdr:col>3</xdr:col>
      <xdr:colOff>1910330</xdr:colOff>
      <xdr:row>23</xdr:row>
      <xdr:rowOff>124618</xdr:rowOff>
    </xdr:from>
    <xdr:to>
      <xdr:col>10</xdr:col>
      <xdr:colOff>530122</xdr:colOff>
      <xdr:row>26</xdr:row>
      <xdr:rowOff>15401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707EA3C-D812-4177-B91A-969E4A29D81E}"/>
            </a:ext>
          </a:extLst>
        </xdr:cNvPr>
        <xdr:cNvSpPr txBox="1"/>
      </xdr:nvSpPr>
      <xdr:spPr>
        <a:xfrm>
          <a:off x="4271170" y="4982368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(นายทิวา  โคตคำ)</a:t>
          </a:r>
        </a:p>
      </xdr:txBody>
    </xdr:sp>
    <xdr:clientData/>
  </xdr:twoCellAnchor>
  <xdr:twoCellAnchor>
    <xdr:from>
      <xdr:col>5</xdr:col>
      <xdr:colOff>425777</xdr:colOff>
      <xdr:row>21</xdr:row>
      <xdr:rowOff>0</xdr:rowOff>
    </xdr:from>
    <xdr:to>
      <xdr:col>11</xdr:col>
      <xdr:colOff>672474</xdr:colOff>
      <xdr:row>23</xdr:row>
      <xdr:rowOff>54661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B91F3C0-BA6A-46C5-94F1-F87E76EB1C1F}"/>
            </a:ext>
          </a:extLst>
        </xdr:cNvPr>
        <xdr:cNvSpPr txBox="1"/>
      </xdr:nvSpPr>
      <xdr:spPr>
        <a:xfrm>
          <a:off x="5582884" y="4395107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(นางสาวสุภาภรณ์  วังคีรี)</a:t>
          </a:r>
        </a:p>
      </xdr:txBody>
    </xdr:sp>
    <xdr:clientData/>
  </xdr:twoCellAnchor>
  <xdr:twoCellAnchor>
    <xdr:from>
      <xdr:col>2</xdr:col>
      <xdr:colOff>250247</xdr:colOff>
      <xdr:row>23</xdr:row>
      <xdr:rowOff>123509</xdr:rowOff>
    </xdr:from>
    <xdr:to>
      <xdr:col>3</xdr:col>
      <xdr:colOff>1649655</xdr:colOff>
      <xdr:row>26</xdr:row>
      <xdr:rowOff>71446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B261163C-CDA3-43B4-9D0C-CA1267CF1D42}"/>
            </a:ext>
          </a:extLst>
        </xdr:cNvPr>
        <xdr:cNvSpPr txBox="1"/>
      </xdr:nvSpPr>
      <xdr:spPr>
        <a:xfrm>
          <a:off x="1304801" y="4981259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(นายรัตนพล  บัวหลวง)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เอกสารหมายเลข............72............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</xdr:col>
      <xdr:colOff>740479</xdr:colOff>
      <xdr:row>16</xdr:row>
      <xdr:rowOff>91904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5B0BCD68-8048-4ED1-BE47-137485CB5757}"/>
            </a:ext>
          </a:extLst>
        </xdr:cNvPr>
        <xdr:cNvSpPr txBox="1"/>
      </xdr:nvSpPr>
      <xdr:spPr>
        <a:xfrm>
          <a:off x="285750" y="2775857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(นายวรวิทย์  เขียนสีอ่อน)</a:t>
          </a:r>
        </a:p>
      </xdr:txBody>
    </xdr:sp>
    <xdr:clientData/>
  </xdr:twoCellAnchor>
  <xdr:twoCellAnchor>
    <xdr:from>
      <xdr:col>3</xdr:col>
      <xdr:colOff>686053</xdr:colOff>
      <xdr:row>14</xdr:row>
      <xdr:rowOff>2</xdr:rowOff>
    </xdr:from>
    <xdr:to>
      <xdr:col>6</xdr:col>
      <xdr:colOff>103906</xdr:colOff>
      <xdr:row>16</xdr:row>
      <xdr:rowOff>42208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E4161F-6F46-4607-852E-E7507330B885}"/>
            </a:ext>
          </a:extLst>
        </xdr:cNvPr>
        <xdr:cNvSpPr txBox="1"/>
      </xdr:nvSpPr>
      <xdr:spPr>
        <a:xfrm>
          <a:off x="2999267" y="2775859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(นางสาวชุลีพร  พลบูรณ์)</a:t>
          </a:r>
        </a:p>
      </xdr:txBody>
    </xdr:sp>
    <xdr:clientData/>
  </xdr:twoCellAnchor>
  <xdr:twoCellAnchor>
    <xdr:from>
      <xdr:col>3</xdr:col>
      <xdr:colOff>1957956</xdr:colOff>
      <xdr:row>16</xdr:row>
      <xdr:rowOff>124618</xdr:rowOff>
    </xdr:from>
    <xdr:to>
      <xdr:col>10</xdr:col>
      <xdr:colOff>577746</xdr:colOff>
      <xdr:row>19</xdr:row>
      <xdr:rowOff>15401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E52D77F-5CF5-41C8-A83E-4DF6B5CF97A0}"/>
            </a:ext>
          </a:extLst>
        </xdr:cNvPr>
        <xdr:cNvSpPr txBox="1"/>
      </xdr:nvSpPr>
      <xdr:spPr>
        <a:xfrm>
          <a:off x="4271170" y="3363118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(นายทิวา  โคตคำ)</a:t>
          </a:r>
        </a:p>
      </xdr:txBody>
    </xdr:sp>
    <xdr:clientData/>
  </xdr:twoCellAnchor>
  <xdr:twoCellAnchor>
    <xdr:from>
      <xdr:col>5</xdr:col>
      <xdr:colOff>473401</xdr:colOff>
      <xdr:row>14</xdr:row>
      <xdr:rowOff>0</xdr:rowOff>
    </xdr:from>
    <xdr:to>
      <xdr:col>11</xdr:col>
      <xdr:colOff>720099</xdr:colOff>
      <xdr:row>16</xdr:row>
      <xdr:rowOff>54661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B238C92-8569-4FB8-8813-2D3C217B9073}"/>
            </a:ext>
          </a:extLst>
        </xdr:cNvPr>
        <xdr:cNvSpPr txBox="1"/>
      </xdr:nvSpPr>
      <xdr:spPr>
        <a:xfrm>
          <a:off x="5582884" y="2775857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(นางสาวสุภาภรณ์  วังคีรี)</a:t>
          </a:r>
        </a:p>
      </xdr:txBody>
    </xdr:sp>
    <xdr:clientData/>
  </xdr:twoCellAnchor>
  <xdr:twoCellAnchor>
    <xdr:from>
      <xdr:col>2</xdr:col>
      <xdr:colOff>250247</xdr:colOff>
      <xdr:row>16</xdr:row>
      <xdr:rowOff>123509</xdr:rowOff>
    </xdr:from>
    <xdr:to>
      <xdr:col>3</xdr:col>
      <xdr:colOff>1697281</xdr:colOff>
      <xdr:row>19</xdr:row>
      <xdr:rowOff>71446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949D3B39-C5A4-46DE-9A0D-6C109B62C906}"/>
            </a:ext>
          </a:extLst>
        </xdr:cNvPr>
        <xdr:cNvSpPr txBox="1"/>
      </xdr:nvSpPr>
      <xdr:spPr>
        <a:xfrm>
          <a:off x="1304801" y="3362009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(นายรัตนพล  บัวหลวง)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3...........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745282</xdr:colOff>
      <xdr:row>13</xdr:row>
      <xdr:rowOff>95106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03ADCDC6-F950-4DB8-BFE8-2DE703C760D7}"/>
            </a:ext>
          </a:extLst>
        </xdr:cNvPr>
        <xdr:cNvSpPr txBox="1"/>
      </xdr:nvSpPr>
      <xdr:spPr>
        <a:xfrm>
          <a:off x="285751" y="2571751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(นายวรวิทย์  เขียนสีอ่อน)</a:t>
          </a:r>
        </a:p>
      </xdr:txBody>
    </xdr:sp>
    <xdr:clientData/>
  </xdr:twoCellAnchor>
  <xdr:twoCellAnchor>
    <xdr:from>
      <xdr:col>3</xdr:col>
      <xdr:colOff>690856</xdr:colOff>
      <xdr:row>11</xdr:row>
      <xdr:rowOff>2</xdr:rowOff>
    </xdr:from>
    <xdr:to>
      <xdr:col>6</xdr:col>
      <xdr:colOff>110310</xdr:colOff>
      <xdr:row>13</xdr:row>
      <xdr:rowOff>45410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D10EFF-97C8-49DA-9C0A-D188C617DF3F}"/>
            </a:ext>
          </a:extLst>
        </xdr:cNvPr>
        <xdr:cNvSpPr txBox="1"/>
      </xdr:nvSpPr>
      <xdr:spPr>
        <a:xfrm>
          <a:off x="2999268" y="2571753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(นางสาวชุลีพร  พลบูรณ์)</a:t>
          </a:r>
        </a:p>
      </xdr:txBody>
    </xdr:sp>
    <xdr:clientData/>
  </xdr:twoCellAnchor>
  <xdr:twoCellAnchor>
    <xdr:from>
      <xdr:col>3</xdr:col>
      <xdr:colOff>1962759</xdr:colOff>
      <xdr:row>13</xdr:row>
      <xdr:rowOff>127820</xdr:rowOff>
    </xdr:from>
    <xdr:to>
      <xdr:col>10</xdr:col>
      <xdr:colOff>582951</xdr:colOff>
      <xdr:row>16</xdr:row>
      <xdr:rowOff>31811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C4834E0-1A54-4B3E-BF80-21EF9689B103}"/>
            </a:ext>
          </a:extLst>
        </xdr:cNvPr>
        <xdr:cNvSpPr txBox="1"/>
      </xdr:nvSpPr>
      <xdr:spPr>
        <a:xfrm>
          <a:off x="4271171" y="3159012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(นายทิวา  โคตคำ)</a:t>
          </a:r>
        </a:p>
      </xdr:txBody>
    </xdr:sp>
    <xdr:clientData/>
  </xdr:twoCellAnchor>
  <xdr:twoCellAnchor>
    <xdr:from>
      <xdr:col>5</xdr:col>
      <xdr:colOff>478605</xdr:colOff>
      <xdr:row>11</xdr:row>
      <xdr:rowOff>0</xdr:rowOff>
    </xdr:from>
    <xdr:to>
      <xdr:col>11</xdr:col>
      <xdr:colOff>729305</xdr:colOff>
      <xdr:row>13</xdr:row>
      <xdr:rowOff>57863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C7BBBB5-E21E-4BAF-8407-3D2F8F0E966E}"/>
            </a:ext>
          </a:extLst>
        </xdr:cNvPr>
        <xdr:cNvSpPr txBox="1"/>
      </xdr:nvSpPr>
      <xdr:spPr>
        <a:xfrm>
          <a:off x="5582885" y="2571751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(นางสาวสุภาภรณ์  วังคีรี)</a:t>
          </a:r>
        </a:p>
      </xdr:txBody>
    </xdr:sp>
    <xdr:clientData/>
  </xdr:twoCellAnchor>
  <xdr:twoCellAnchor>
    <xdr:from>
      <xdr:col>2</xdr:col>
      <xdr:colOff>251449</xdr:colOff>
      <xdr:row>13</xdr:row>
      <xdr:rowOff>126711</xdr:rowOff>
    </xdr:from>
    <xdr:to>
      <xdr:col>3</xdr:col>
      <xdr:colOff>1702084</xdr:colOff>
      <xdr:row>16</xdr:row>
      <xdr:rowOff>87856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C6C536D8-6F70-4864-A29C-37C2B725635C}"/>
            </a:ext>
          </a:extLst>
        </xdr:cNvPr>
        <xdr:cNvSpPr txBox="1"/>
      </xdr:nvSpPr>
      <xdr:spPr>
        <a:xfrm>
          <a:off x="1304802" y="3157903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(นายรัตนพล  บัวหลวง)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4............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3</xdr:col>
      <xdr:colOff>743880</xdr:colOff>
      <xdr:row>30</xdr:row>
      <xdr:rowOff>97347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5324DA64-2B30-437E-8AA7-84A69DE5392B}"/>
            </a:ext>
          </a:extLst>
        </xdr:cNvPr>
        <xdr:cNvSpPr txBox="1"/>
      </xdr:nvSpPr>
      <xdr:spPr>
        <a:xfrm>
          <a:off x="285750" y="6172200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(นายวรวิทย์  เขียนสีอ่อน)</a:t>
          </a:r>
        </a:p>
      </xdr:txBody>
    </xdr:sp>
    <xdr:clientData/>
  </xdr:twoCellAnchor>
  <xdr:twoCellAnchor>
    <xdr:from>
      <xdr:col>3</xdr:col>
      <xdr:colOff>689454</xdr:colOff>
      <xdr:row>28</xdr:row>
      <xdr:rowOff>2</xdr:rowOff>
    </xdr:from>
    <xdr:to>
      <xdr:col>6</xdr:col>
      <xdr:colOff>110029</xdr:colOff>
      <xdr:row>30</xdr:row>
      <xdr:rowOff>47651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3F04E0-FD15-472F-AED0-47977137FC5E}"/>
            </a:ext>
          </a:extLst>
        </xdr:cNvPr>
        <xdr:cNvSpPr txBox="1"/>
      </xdr:nvSpPr>
      <xdr:spPr>
        <a:xfrm>
          <a:off x="2999267" y="6172202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(นางสาวชุลีพร  พลบูรณ์)</a:t>
          </a:r>
        </a:p>
      </xdr:txBody>
    </xdr:sp>
    <xdr:clientData/>
  </xdr:twoCellAnchor>
  <xdr:twoCellAnchor>
    <xdr:from>
      <xdr:col>3</xdr:col>
      <xdr:colOff>1961357</xdr:colOff>
      <xdr:row>30</xdr:row>
      <xdr:rowOff>130061</xdr:rowOff>
    </xdr:from>
    <xdr:to>
      <xdr:col>10</xdr:col>
      <xdr:colOff>581829</xdr:colOff>
      <xdr:row>33</xdr:row>
      <xdr:rowOff>29009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68124E5-E4D0-4852-A488-67DDFBDBE6AE}"/>
            </a:ext>
          </a:extLst>
        </xdr:cNvPr>
        <xdr:cNvSpPr txBox="1"/>
      </xdr:nvSpPr>
      <xdr:spPr>
        <a:xfrm>
          <a:off x="4271170" y="6759461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(นายทิวา  โคตคำ)</a:t>
          </a:r>
        </a:p>
      </xdr:txBody>
    </xdr:sp>
    <xdr:clientData/>
  </xdr:twoCellAnchor>
  <xdr:twoCellAnchor>
    <xdr:from>
      <xdr:col>5</xdr:col>
      <xdr:colOff>477484</xdr:colOff>
      <xdr:row>28</xdr:row>
      <xdr:rowOff>0</xdr:rowOff>
    </xdr:from>
    <xdr:to>
      <xdr:col>11</xdr:col>
      <xdr:colOff>726222</xdr:colOff>
      <xdr:row>30</xdr:row>
      <xdr:rowOff>60104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1A2D2B4-A719-4243-ADAD-4AD4C805AD65}"/>
            </a:ext>
          </a:extLst>
        </xdr:cNvPr>
        <xdr:cNvSpPr txBox="1"/>
      </xdr:nvSpPr>
      <xdr:spPr>
        <a:xfrm>
          <a:off x="5582884" y="6172200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(นางสาวสุภาภรณ์  วังคีรี)</a:t>
          </a:r>
        </a:p>
      </xdr:txBody>
    </xdr:sp>
    <xdr:clientData/>
  </xdr:twoCellAnchor>
  <xdr:twoCellAnchor>
    <xdr:from>
      <xdr:col>2</xdr:col>
      <xdr:colOff>252288</xdr:colOff>
      <xdr:row>30</xdr:row>
      <xdr:rowOff>128952</xdr:rowOff>
    </xdr:from>
    <xdr:to>
      <xdr:col>3</xdr:col>
      <xdr:colOff>1700682</xdr:colOff>
      <xdr:row>33</xdr:row>
      <xdr:rowOff>85054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AF972D48-8E37-43B6-AF50-7C111AF6B6B6}"/>
            </a:ext>
          </a:extLst>
        </xdr:cNvPr>
        <xdr:cNvSpPr txBox="1"/>
      </xdr:nvSpPr>
      <xdr:spPr>
        <a:xfrm>
          <a:off x="1304801" y="6758352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(นายรัตนพล  บัวหลวง)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เอกสารหมายเลข............75............</a:t>
          </a:r>
        </a:p>
      </xdr:txBody>
    </xdr:sp>
    <xdr:clientData/>
  </xdr:twoCellAnchor>
  <xdr:twoCellAnchor>
    <xdr:from>
      <xdr:col>10</xdr:col>
      <xdr:colOff>5444</xdr:colOff>
      <xdr:row>32</xdr:row>
      <xdr:rowOff>119740</xdr:rowOff>
    </xdr:from>
    <xdr:to>
      <xdr:col>12</xdr:col>
      <xdr:colOff>261258</xdr:colOff>
      <xdr:row>34</xdr:row>
      <xdr:rowOff>27764</xdr:rowOff>
    </xdr:to>
    <xdr:sp macro="" textlink="">
      <xdr:nvSpPr>
        <xdr:cNvPr id="23" name="TextBox 2">
          <a:extLst>
            <a:ext uri="{FF2B5EF4-FFF2-40B4-BE49-F238E27FC236}">
              <a16:creationId xmlns:a16="http://schemas.microsoft.com/office/drawing/2014/main" id="{49EBF741-F9D2-4ACC-BA7A-AEFAEE7D7568}"/>
            </a:ext>
          </a:extLst>
        </xdr:cNvPr>
        <xdr:cNvSpPr txBox="1"/>
      </xdr:nvSpPr>
      <xdr:spPr>
        <a:xfrm>
          <a:off x="7530194" y="14189526"/>
          <a:ext cx="2024743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เอกสารหมายเลข...........76............</a:t>
          </a:r>
        </a:p>
      </xdr:txBody>
    </xdr:sp>
    <xdr:clientData/>
  </xdr:twoCellAnchor>
  <xdr:twoCellAnchor>
    <xdr:from>
      <xdr:col>10</xdr:col>
      <xdr:colOff>5444</xdr:colOff>
      <xdr:row>61</xdr:row>
      <xdr:rowOff>119740</xdr:rowOff>
    </xdr:from>
    <xdr:to>
      <xdr:col>12</xdr:col>
      <xdr:colOff>261258</xdr:colOff>
      <xdr:row>63</xdr:row>
      <xdr:rowOff>27764</xdr:rowOff>
    </xdr:to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AC51FB51-8EB2-4659-ABCF-7634A28226DF}"/>
            </a:ext>
          </a:extLst>
        </xdr:cNvPr>
        <xdr:cNvSpPr txBox="1"/>
      </xdr:nvSpPr>
      <xdr:spPr>
        <a:xfrm>
          <a:off x="7530194" y="5929990"/>
          <a:ext cx="2024743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เอกสารหมายเลข...........77............</a:t>
          </a:r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3</xdr:col>
      <xdr:colOff>616414</xdr:colOff>
      <xdr:row>57</xdr:row>
      <xdr:rowOff>95106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7FB0B5C6-10D6-4870-9F67-060A77031DFC}"/>
            </a:ext>
          </a:extLst>
        </xdr:cNvPr>
        <xdr:cNvSpPr txBox="1"/>
      </xdr:nvSpPr>
      <xdr:spPr>
        <a:xfrm>
          <a:off x="285751" y="13273368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561988</xdr:colOff>
      <xdr:row>55</xdr:row>
      <xdr:rowOff>2</xdr:rowOff>
    </xdr:from>
    <xdr:to>
      <xdr:col>5</xdr:col>
      <xdr:colOff>463296</xdr:colOff>
      <xdr:row>57</xdr:row>
      <xdr:rowOff>45410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2D90445-281F-4F94-8A0D-31F426255C2F}"/>
            </a:ext>
          </a:extLst>
        </xdr:cNvPr>
        <xdr:cNvSpPr txBox="1"/>
      </xdr:nvSpPr>
      <xdr:spPr>
        <a:xfrm>
          <a:off x="2999268" y="13273370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5</xdr:col>
      <xdr:colOff>349738</xdr:colOff>
      <xdr:row>55</xdr:row>
      <xdr:rowOff>0</xdr:rowOff>
    </xdr:from>
    <xdr:to>
      <xdr:col>11</xdr:col>
      <xdr:colOff>600437</xdr:colOff>
      <xdr:row>57</xdr:row>
      <xdr:rowOff>57863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5F4D3CF-A5BD-4C14-9B37-B4665E7F83DC}"/>
            </a:ext>
          </a:extLst>
        </xdr:cNvPr>
        <xdr:cNvSpPr txBox="1"/>
      </xdr:nvSpPr>
      <xdr:spPr>
        <a:xfrm>
          <a:off x="5582885" y="13273368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1</xdr:col>
      <xdr:colOff>0</xdr:colOff>
      <xdr:row>76</xdr:row>
      <xdr:rowOff>0</xdr:rowOff>
    </xdr:from>
    <xdr:to>
      <xdr:col>3</xdr:col>
      <xdr:colOff>616414</xdr:colOff>
      <xdr:row>78</xdr:row>
      <xdr:rowOff>95106</xdr:rowOff>
    </xdr:to>
    <xdr:sp macro="" textlink="">
      <xdr:nvSpPr>
        <xdr:cNvPr id="21" name="TextBox 2">
          <a:extLst>
            <a:ext uri="{FF2B5EF4-FFF2-40B4-BE49-F238E27FC236}">
              <a16:creationId xmlns:a16="http://schemas.microsoft.com/office/drawing/2014/main" id="{1635FA7B-B6BE-4767-9C9E-ABCA9173CC2A}"/>
            </a:ext>
          </a:extLst>
        </xdr:cNvPr>
        <xdr:cNvSpPr txBox="1"/>
      </xdr:nvSpPr>
      <xdr:spPr>
        <a:xfrm>
          <a:off x="285751" y="18047074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561988</xdr:colOff>
      <xdr:row>76</xdr:row>
      <xdr:rowOff>2</xdr:rowOff>
    </xdr:from>
    <xdr:to>
      <xdr:col>5</xdr:col>
      <xdr:colOff>463296</xdr:colOff>
      <xdr:row>78</xdr:row>
      <xdr:rowOff>45410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8F652F7C-E87D-46CE-9AE0-F4E999A3BF77}"/>
            </a:ext>
          </a:extLst>
        </xdr:cNvPr>
        <xdr:cNvSpPr txBox="1"/>
      </xdr:nvSpPr>
      <xdr:spPr>
        <a:xfrm>
          <a:off x="2999268" y="18047076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3</xdr:col>
      <xdr:colOff>1833891</xdr:colOff>
      <xdr:row>78</xdr:row>
      <xdr:rowOff>137345</xdr:rowOff>
    </xdr:from>
    <xdr:to>
      <xdr:col>10</xdr:col>
      <xdr:colOff>454082</xdr:colOff>
      <xdr:row>81</xdr:row>
      <xdr:rowOff>41335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54046F4-3E92-47F9-94D2-5999D3713515}"/>
            </a:ext>
          </a:extLst>
        </xdr:cNvPr>
        <xdr:cNvSpPr txBox="1"/>
      </xdr:nvSpPr>
      <xdr:spPr>
        <a:xfrm>
          <a:off x="4434216" y="18377720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5</xdr:col>
      <xdr:colOff>349738</xdr:colOff>
      <xdr:row>76</xdr:row>
      <xdr:rowOff>0</xdr:rowOff>
    </xdr:from>
    <xdr:to>
      <xdr:col>11</xdr:col>
      <xdr:colOff>600437</xdr:colOff>
      <xdr:row>78</xdr:row>
      <xdr:rowOff>57863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669F109F-1E0A-4DE4-A1BB-709C3C722055}"/>
            </a:ext>
          </a:extLst>
        </xdr:cNvPr>
        <xdr:cNvSpPr txBox="1"/>
      </xdr:nvSpPr>
      <xdr:spPr>
        <a:xfrm>
          <a:off x="5582885" y="18047074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2</xdr:col>
      <xdr:colOff>251449</xdr:colOff>
      <xdr:row>78</xdr:row>
      <xdr:rowOff>136236</xdr:rowOff>
    </xdr:from>
    <xdr:to>
      <xdr:col>3</xdr:col>
      <xdr:colOff>1573216</xdr:colOff>
      <xdr:row>81</xdr:row>
      <xdr:rowOff>97380</xdr:rowOff>
    </xdr:to>
    <xdr:sp macro="" textlink="">
      <xdr:nvSpPr>
        <xdr:cNvPr id="28" name="TextBox 2">
          <a:extLst>
            <a:ext uri="{FF2B5EF4-FFF2-40B4-BE49-F238E27FC236}">
              <a16:creationId xmlns:a16="http://schemas.microsoft.com/office/drawing/2014/main" id="{3A77547F-5784-40BE-9A56-A824134ED479}"/>
            </a:ext>
          </a:extLst>
        </xdr:cNvPr>
        <xdr:cNvSpPr txBox="1"/>
      </xdr:nvSpPr>
      <xdr:spPr>
        <a:xfrm>
          <a:off x="1375399" y="18376611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616414</xdr:colOff>
      <xdr:row>28</xdr:row>
      <xdr:rowOff>95106</xdr:rowOff>
    </xdr:to>
    <xdr:sp macro="" textlink="">
      <xdr:nvSpPr>
        <xdr:cNvPr id="29" name="TextBox 2">
          <a:extLst>
            <a:ext uri="{FF2B5EF4-FFF2-40B4-BE49-F238E27FC236}">
              <a16:creationId xmlns:a16="http://schemas.microsoft.com/office/drawing/2014/main" id="{70F193DC-F8C5-4828-966F-9BC4159E346D}"/>
            </a:ext>
          </a:extLst>
        </xdr:cNvPr>
        <xdr:cNvSpPr txBox="1"/>
      </xdr:nvSpPr>
      <xdr:spPr>
        <a:xfrm>
          <a:off x="285751" y="5972735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561988</xdr:colOff>
      <xdr:row>26</xdr:row>
      <xdr:rowOff>2</xdr:rowOff>
    </xdr:from>
    <xdr:to>
      <xdr:col>5</xdr:col>
      <xdr:colOff>463296</xdr:colOff>
      <xdr:row>28</xdr:row>
      <xdr:rowOff>45410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45109A9-992D-470F-9CD7-70E0EF71B310}"/>
            </a:ext>
          </a:extLst>
        </xdr:cNvPr>
        <xdr:cNvSpPr txBox="1"/>
      </xdr:nvSpPr>
      <xdr:spPr>
        <a:xfrm>
          <a:off x="2999268" y="5972737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5</xdr:col>
      <xdr:colOff>349738</xdr:colOff>
      <xdr:row>26</xdr:row>
      <xdr:rowOff>0</xdr:rowOff>
    </xdr:from>
    <xdr:to>
      <xdr:col>11</xdr:col>
      <xdr:colOff>600437</xdr:colOff>
      <xdr:row>28</xdr:row>
      <xdr:rowOff>57863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E3CD8DA3-056D-4D10-9675-250C588F4A9E}"/>
            </a:ext>
          </a:extLst>
        </xdr:cNvPr>
        <xdr:cNvSpPr txBox="1"/>
      </xdr:nvSpPr>
      <xdr:spPr>
        <a:xfrm>
          <a:off x="5582885" y="5972735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3</xdr:col>
      <xdr:colOff>1791992</xdr:colOff>
      <xdr:row>57</xdr:row>
      <xdr:rowOff>86834</xdr:rowOff>
    </xdr:from>
    <xdr:to>
      <xdr:col>10</xdr:col>
      <xdr:colOff>412183</xdr:colOff>
      <xdr:row>59</xdr:row>
      <xdr:rowOff>57499</xdr:rowOff>
    </xdr:to>
    <xdr:sp macro="" textlink="">
      <xdr:nvSpPr>
        <xdr:cNvPr id="25" name="TextBox 25">
          <a:extLst>
            <a:ext uri="{FF2B5EF4-FFF2-40B4-BE49-F238E27FC236}">
              <a16:creationId xmlns:a16="http://schemas.microsoft.com/office/drawing/2014/main" id="{5A3927FE-8487-4FB2-9F9B-C4E783470498}"/>
            </a:ext>
          </a:extLst>
        </xdr:cNvPr>
        <xdr:cNvSpPr txBox="1"/>
      </xdr:nvSpPr>
      <xdr:spPr>
        <a:xfrm>
          <a:off x="4392317" y="13459934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2</xdr:col>
      <xdr:colOff>209550</xdr:colOff>
      <xdr:row>57</xdr:row>
      <xdr:rowOff>85725</xdr:rowOff>
    </xdr:from>
    <xdr:to>
      <xdr:col>3</xdr:col>
      <xdr:colOff>1531317</xdr:colOff>
      <xdr:row>59</xdr:row>
      <xdr:rowOff>113544</xdr:rowOff>
    </xdr:to>
    <xdr:sp macro="" textlink="">
      <xdr:nvSpPr>
        <xdr:cNvPr id="34" name="TextBox 2">
          <a:extLst>
            <a:ext uri="{FF2B5EF4-FFF2-40B4-BE49-F238E27FC236}">
              <a16:creationId xmlns:a16="http://schemas.microsoft.com/office/drawing/2014/main" id="{D30F3866-86F0-4C80-8F9E-9ED74CF030F0}"/>
            </a:ext>
          </a:extLst>
        </xdr:cNvPr>
        <xdr:cNvSpPr txBox="1"/>
      </xdr:nvSpPr>
      <xdr:spPr>
        <a:xfrm>
          <a:off x="1333500" y="13458825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  <xdr:twoCellAnchor>
    <xdr:from>
      <xdr:col>3</xdr:col>
      <xdr:colOff>1801517</xdr:colOff>
      <xdr:row>28</xdr:row>
      <xdr:rowOff>58259</xdr:rowOff>
    </xdr:from>
    <xdr:to>
      <xdr:col>10</xdr:col>
      <xdr:colOff>421708</xdr:colOff>
      <xdr:row>30</xdr:row>
      <xdr:rowOff>28924</xdr:rowOff>
    </xdr:to>
    <xdr:sp macro="" textlink="">
      <xdr:nvSpPr>
        <xdr:cNvPr id="35" name="TextBox 25">
          <a:extLst>
            <a:ext uri="{FF2B5EF4-FFF2-40B4-BE49-F238E27FC236}">
              <a16:creationId xmlns:a16="http://schemas.microsoft.com/office/drawing/2014/main" id="{1D98069B-C37D-403D-BCE4-90BF81463551}"/>
            </a:ext>
          </a:extLst>
        </xdr:cNvPr>
        <xdr:cNvSpPr txBox="1"/>
      </xdr:nvSpPr>
      <xdr:spPr>
        <a:xfrm>
          <a:off x="4401842" y="6659084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2</xdr:col>
      <xdr:colOff>219075</xdr:colOff>
      <xdr:row>28</xdr:row>
      <xdr:rowOff>57150</xdr:rowOff>
    </xdr:from>
    <xdr:to>
      <xdr:col>3</xdr:col>
      <xdr:colOff>1540842</xdr:colOff>
      <xdr:row>30</xdr:row>
      <xdr:rowOff>84969</xdr:rowOff>
    </xdr:to>
    <xdr:sp macro="" textlink="">
      <xdr:nvSpPr>
        <xdr:cNvPr id="37" name="TextBox 2">
          <a:extLst>
            <a:ext uri="{FF2B5EF4-FFF2-40B4-BE49-F238E27FC236}">
              <a16:creationId xmlns:a16="http://schemas.microsoft.com/office/drawing/2014/main" id="{10DF10AA-D407-40CD-ADC8-94296862C913}"/>
            </a:ext>
          </a:extLst>
        </xdr:cNvPr>
        <xdr:cNvSpPr txBox="1"/>
      </xdr:nvSpPr>
      <xdr:spPr>
        <a:xfrm>
          <a:off x="1343025" y="6657975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เอกสารหมายเลข............78............</a:t>
          </a:r>
        </a:p>
      </xdr:txBody>
    </xdr:sp>
    <xdr:clientData/>
  </xdr:twoCellAnchor>
  <xdr:twoCellAnchor>
    <xdr:from>
      <xdr:col>10</xdr:col>
      <xdr:colOff>5444</xdr:colOff>
      <xdr:row>29</xdr:row>
      <xdr:rowOff>119740</xdr:rowOff>
    </xdr:from>
    <xdr:to>
      <xdr:col>12</xdr:col>
      <xdr:colOff>261258</xdr:colOff>
      <xdr:row>31</xdr:row>
      <xdr:rowOff>27764</xdr:rowOff>
    </xdr:to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68D57B29-CBDB-4068-9604-863C4E8E2D67}"/>
            </a:ext>
          </a:extLst>
        </xdr:cNvPr>
        <xdr:cNvSpPr txBox="1"/>
      </xdr:nvSpPr>
      <xdr:spPr>
        <a:xfrm>
          <a:off x="7049181" y="124502"/>
          <a:ext cx="1922689" cy="360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เอกสารหมายเลข............79............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3</xdr:col>
      <xdr:colOff>635464</xdr:colOff>
      <xdr:row>26</xdr:row>
      <xdr:rowOff>95106</xdr:rowOff>
    </xdr:to>
    <xdr:sp macro="" textlink="">
      <xdr:nvSpPr>
        <xdr:cNvPr id="16" name="TextBox 2">
          <a:extLst>
            <a:ext uri="{FF2B5EF4-FFF2-40B4-BE49-F238E27FC236}">
              <a16:creationId xmlns:a16="http://schemas.microsoft.com/office/drawing/2014/main" id="{76EDAFA1-6F80-47EB-8177-DA14951C4500}"/>
            </a:ext>
          </a:extLst>
        </xdr:cNvPr>
        <xdr:cNvSpPr txBox="1"/>
      </xdr:nvSpPr>
      <xdr:spPr>
        <a:xfrm>
          <a:off x="304800" y="5715000"/>
          <a:ext cx="2911939" cy="571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581038</xdr:colOff>
      <xdr:row>24</xdr:row>
      <xdr:rowOff>2</xdr:rowOff>
    </xdr:from>
    <xdr:to>
      <xdr:col>6</xdr:col>
      <xdr:colOff>53721</xdr:colOff>
      <xdr:row>26</xdr:row>
      <xdr:rowOff>45410</xdr:rowOff>
    </xdr:to>
    <xdr:sp macro="" textlink="">
      <xdr:nvSpPr>
        <xdr:cNvPr id="17" name="TextBox 29">
          <a:extLst>
            <a:ext uri="{FF2B5EF4-FFF2-40B4-BE49-F238E27FC236}">
              <a16:creationId xmlns:a16="http://schemas.microsoft.com/office/drawing/2014/main" id="{07E373A9-10E9-453F-8CDB-A12900C9BCDD}"/>
            </a:ext>
          </a:extLst>
        </xdr:cNvPr>
        <xdr:cNvSpPr txBox="1"/>
      </xdr:nvSpPr>
      <xdr:spPr>
        <a:xfrm>
          <a:off x="3162313" y="5715002"/>
          <a:ext cx="2968358" cy="521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5</xdr:col>
      <xdr:colOff>454513</xdr:colOff>
      <xdr:row>24</xdr:row>
      <xdr:rowOff>0</xdr:rowOff>
    </xdr:from>
    <xdr:to>
      <xdr:col>11</xdr:col>
      <xdr:colOff>705212</xdr:colOff>
      <xdr:row>26</xdr:row>
      <xdr:rowOff>57863</xdr:rowOff>
    </xdr:to>
    <xdr:sp macro="" textlink="">
      <xdr:nvSpPr>
        <xdr:cNvPr id="24" name="TextBox 31">
          <a:extLst>
            <a:ext uri="{FF2B5EF4-FFF2-40B4-BE49-F238E27FC236}">
              <a16:creationId xmlns:a16="http://schemas.microsoft.com/office/drawing/2014/main" id="{B2ED1C0A-01C3-4464-9D28-CF9795D8CF24}"/>
            </a:ext>
          </a:extLst>
        </xdr:cNvPr>
        <xdr:cNvSpPr txBox="1"/>
      </xdr:nvSpPr>
      <xdr:spPr>
        <a:xfrm>
          <a:off x="6017113" y="5715000"/>
          <a:ext cx="2851024" cy="534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3</xdr:col>
      <xdr:colOff>1820567</xdr:colOff>
      <xdr:row>26</xdr:row>
      <xdr:rowOff>58259</xdr:rowOff>
    </xdr:from>
    <xdr:to>
      <xdr:col>10</xdr:col>
      <xdr:colOff>526483</xdr:colOff>
      <xdr:row>28</xdr:row>
      <xdr:rowOff>28924</xdr:rowOff>
    </xdr:to>
    <xdr:sp macro="" textlink="">
      <xdr:nvSpPr>
        <xdr:cNvPr id="25" name="TextBox 25">
          <a:extLst>
            <a:ext uri="{FF2B5EF4-FFF2-40B4-BE49-F238E27FC236}">
              <a16:creationId xmlns:a16="http://schemas.microsoft.com/office/drawing/2014/main" id="{1D941E79-02A0-4634-9B87-91CFFB401325}"/>
            </a:ext>
          </a:extLst>
        </xdr:cNvPr>
        <xdr:cNvSpPr txBox="1"/>
      </xdr:nvSpPr>
      <xdr:spPr>
        <a:xfrm>
          <a:off x="4401842" y="6249509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2</xdr:col>
      <xdr:colOff>219075</xdr:colOff>
      <xdr:row>26</xdr:row>
      <xdr:rowOff>57150</xdr:rowOff>
    </xdr:from>
    <xdr:to>
      <xdr:col>3</xdr:col>
      <xdr:colOff>1559892</xdr:colOff>
      <xdr:row>28</xdr:row>
      <xdr:rowOff>84969</xdr:rowOff>
    </xdr:to>
    <xdr:sp macro="" textlink="">
      <xdr:nvSpPr>
        <xdr:cNvPr id="26" name="TextBox 2">
          <a:extLst>
            <a:ext uri="{FF2B5EF4-FFF2-40B4-BE49-F238E27FC236}">
              <a16:creationId xmlns:a16="http://schemas.microsoft.com/office/drawing/2014/main" id="{9DC73968-97D4-48B3-BA01-7139E1D9FCA8}"/>
            </a:ext>
          </a:extLst>
        </xdr:cNvPr>
        <xdr:cNvSpPr txBox="1"/>
      </xdr:nvSpPr>
      <xdr:spPr>
        <a:xfrm>
          <a:off x="1343025" y="6248400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3</xdr:col>
      <xdr:colOff>635464</xdr:colOff>
      <xdr:row>43</xdr:row>
      <xdr:rowOff>95106</xdr:rowOff>
    </xdr:to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1312ECE6-0A9D-4095-B8AD-CF5E173CAB23}"/>
            </a:ext>
          </a:extLst>
        </xdr:cNvPr>
        <xdr:cNvSpPr txBox="1"/>
      </xdr:nvSpPr>
      <xdr:spPr>
        <a:xfrm>
          <a:off x="304800" y="9763125"/>
          <a:ext cx="2911939" cy="571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581038</xdr:colOff>
      <xdr:row>41</xdr:row>
      <xdr:rowOff>2</xdr:rowOff>
    </xdr:from>
    <xdr:to>
      <xdr:col>6</xdr:col>
      <xdr:colOff>53721</xdr:colOff>
      <xdr:row>43</xdr:row>
      <xdr:rowOff>45410</xdr:rowOff>
    </xdr:to>
    <xdr:sp macro="" textlink="">
      <xdr:nvSpPr>
        <xdr:cNvPr id="28" name="TextBox 29">
          <a:extLst>
            <a:ext uri="{FF2B5EF4-FFF2-40B4-BE49-F238E27FC236}">
              <a16:creationId xmlns:a16="http://schemas.microsoft.com/office/drawing/2014/main" id="{FC6DC4C8-297F-4D4F-9524-F65C7DC2FB95}"/>
            </a:ext>
          </a:extLst>
        </xdr:cNvPr>
        <xdr:cNvSpPr txBox="1"/>
      </xdr:nvSpPr>
      <xdr:spPr>
        <a:xfrm>
          <a:off x="3162313" y="9763127"/>
          <a:ext cx="2968358" cy="521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5</xdr:col>
      <xdr:colOff>454513</xdr:colOff>
      <xdr:row>41</xdr:row>
      <xdr:rowOff>0</xdr:rowOff>
    </xdr:from>
    <xdr:to>
      <xdr:col>11</xdr:col>
      <xdr:colOff>705212</xdr:colOff>
      <xdr:row>43</xdr:row>
      <xdr:rowOff>57863</xdr:rowOff>
    </xdr:to>
    <xdr:sp macro="" textlink="">
      <xdr:nvSpPr>
        <xdr:cNvPr id="29" name="TextBox 31">
          <a:extLst>
            <a:ext uri="{FF2B5EF4-FFF2-40B4-BE49-F238E27FC236}">
              <a16:creationId xmlns:a16="http://schemas.microsoft.com/office/drawing/2014/main" id="{9CD10BE4-1198-4AA5-93A2-C77141898CFD}"/>
            </a:ext>
          </a:extLst>
        </xdr:cNvPr>
        <xdr:cNvSpPr txBox="1"/>
      </xdr:nvSpPr>
      <xdr:spPr>
        <a:xfrm>
          <a:off x="6017113" y="9763125"/>
          <a:ext cx="2851024" cy="534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3</xdr:col>
      <xdr:colOff>1820567</xdr:colOff>
      <xdr:row>43</xdr:row>
      <xdr:rowOff>58259</xdr:rowOff>
    </xdr:from>
    <xdr:to>
      <xdr:col>10</xdr:col>
      <xdr:colOff>526483</xdr:colOff>
      <xdr:row>45</xdr:row>
      <xdr:rowOff>143224</xdr:rowOff>
    </xdr:to>
    <xdr:sp macro="" textlink="">
      <xdr:nvSpPr>
        <xdr:cNvPr id="30" name="TextBox 25">
          <a:extLst>
            <a:ext uri="{FF2B5EF4-FFF2-40B4-BE49-F238E27FC236}">
              <a16:creationId xmlns:a16="http://schemas.microsoft.com/office/drawing/2014/main" id="{81A2E814-0221-4BF8-B4F0-8BB6DDC0876B}"/>
            </a:ext>
          </a:extLst>
        </xdr:cNvPr>
        <xdr:cNvSpPr txBox="1"/>
      </xdr:nvSpPr>
      <xdr:spPr>
        <a:xfrm>
          <a:off x="4401842" y="10297634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2</xdr:col>
      <xdr:colOff>219075</xdr:colOff>
      <xdr:row>43</xdr:row>
      <xdr:rowOff>57150</xdr:rowOff>
    </xdr:from>
    <xdr:to>
      <xdr:col>3</xdr:col>
      <xdr:colOff>1559892</xdr:colOff>
      <xdr:row>46</xdr:row>
      <xdr:rowOff>18294</xdr:rowOff>
    </xdr:to>
    <xdr:sp macro="" textlink="">
      <xdr:nvSpPr>
        <xdr:cNvPr id="31" name="TextBox 2">
          <a:extLst>
            <a:ext uri="{FF2B5EF4-FFF2-40B4-BE49-F238E27FC236}">
              <a16:creationId xmlns:a16="http://schemas.microsoft.com/office/drawing/2014/main" id="{9E33AC1D-BB04-413C-A376-C8CC8F955F5B}"/>
            </a:ext>
          </a:extLst>
        </xdr:cNvPr>
        <xdr:cNvSpPr txBox="1"/>
      </xdr:nvSpPr>
      <xdr:spPr>
        <a:xfrm>
          <a:off x="1343025" y="10296525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เอกสารหมายเลข...........80.............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637145</xdr:colOff>
      <xdr:row>12</xdr:row>
      <xdr:rowOff>100709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851F0FA0-4F6A-4EC6-8358-BB86E57BB9D9}"/>
            </a:ext>
          </a:extLst>
        </xdr:cNvPr>
        <xdr:cNvSpPr txBox="1"/>
      </xdr:nvSpPr>
      <xdr:spPr>
        <a:xfrm>
          <a:off x="302559" y="2353235"/>
          <a:ext cx="2911939" cy="571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582719</xdr:colOff>
      <xdr:row>10</xdr:row>
      <xdr:rowOff>2</xdr:rowOff>
    </xdr:from>
    <xdr:to>
      <xdr:col>6</xdr:col>
      <xdr:colOff>54842</xdr:colOff>
      <xdr:row>12</xdr:row>
      <xdr:rowOff>51013</xdr:rowOff>
    </xdr:to>
    <xdr:sp macro="" textlink="">
      <xdr:nvSpPr>
        <xdr:cNvPr id="10" name="TextBox 29">
          <a:extLst>
            <a:ext uri="{FF2B5EF4-FFF2-40B4-BE49-F238E27FC236}">
              <a16:creationId xmlns:a16="http://schemas.microsoft.com/office/drawing/2014/main" id="{E703D1AE-5194-447B-BF32-A74F5AA9C187}"/>
            </a:ext>
          </a:extLst>
        </xdr:cNvPr>
        <xdr:cNvSpPr txBox="1"/>
      </xdr:nvSpPr>
      <xdr:spPr>
        <a:xfrm>
          <a:off x="3160072" y="2353237"/>
          <a:ext cx="2968358" cy="521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5</xdr:col>
      <xdr:colOff>456754</xdr:colOff>
      <xdr:row>10</xdr:row>
      <xdr:rowOff>0</xdr:rowOff>
    </xdr:from>
    <xdr:to>
      <xdr:col>11</xdr:col>
      <xdr:colOff>696808</xdr:colOff>
      <xdr:row>12</xdr:row>
      <xdr:rowOff>63466</xdr:rowOff>
    </xdr:to>
    <xdr:sp macro="" textlink="">
      <xdr:nvSpPr>
        <xdr:cNvPr id="11" name="TextBox 31">
          <a:extLst>
            <a:ext uri="{FF2B5EF4-FFF2-40B4-BE49-F238E27FC236}">
              <a16:creationId xmlns:a16="http://schemas.microsoft.com/office/drawing/2014/main" id="{73EE8842-3991-4A9F-BACC-F8901A043FBF}"/>
            </a:ext>
          </a:extLst>
        </xdr:cNvPr>
        <xdr:cNvSpPr txBox="1"/>
      </xdr:nvSpPr>
      <xdr:spPr>
        <a:xfrm>
          <a:off x="6014872" y="2353235"/>
          <a:ext cx="2851024" cy="534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3</xdr:col>
      <xdr:colOff>1822248</xdr:colOff>
      <xdr:row>12</xdr:row>
      <xdr:rowOff>63862</xdr:rowOff>
    </xdr:from>
    <xdr:to>
      <xdr:col>10</xdr:col>
      <xdr:colOff>523682</xdr:colOff>
      <xdr:row>14</xdr:row>
      <xdr:rowOff>152188</xdr:rowOff>
    </xdr:to>
    <xdr:sp macro="" textlink="">
      <xdr:nvSpPr>
        <xdr:cNvPr id="16" name="TextBox 25">
          <a:extLst>
            <a:ext uri="{FF2B5EF4-FFF2-40B4-BE49-F238E27FC236}">
              <a16:creationId xmlns:a16="http://schemas.microsoft.com/office/drawing/2014/main" id="{78181D7C-8974-498C-BC44-1CDDCB4FD958}"/>
            </a:ext>
          </a:extLst>
        </xdr:cNvPr>
        <xdr:cNvSpPr txBox="1"/>
      </xdr:nvSpPr>
      <xdr:spPr>
        <a:xfrm>
          <a:off x="4399601" y="2887744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2</xdr:col>
      <xdr:colOff>220196</xdr:colOff>
      <xdr:row>12</xdr:row>
      <xdr:rowOff>62753</xdr:rowOff>
    </xdr:from>
    <xdr:to>
      <xdr:col>3</xdr:col>
      <xdr:colOff>1561573</xdr:colOff>
      <xdr:row>15</xdr:row>
      <xdr:rowOff>28939</xdr:rowOff>
    </xdr:to>
    <xdr:sp macro="" textlink="">
      <xdr:nvSpPr>
        <xdr:cNvPr id="17" name="TextBox 2">
          <a:extLst>
            <a:ext uri="{FF2B5EF4-FFF2-40B4-BE49-F238E27FC236}">
              <a16:creationId xmlns:a16="http://schemas.microsoft.com/office/drawing/2014/main" id="{999FC6BA-2C1C-42AD-A04B-2BA928137AA1}"/>
            </a:ext>
          </a:extLst>
        </xdr:cNvPr>
        <xdr:cNvSpPr txBox="1"/>
      </xdr:nvSpPr>
      <xdr:spPr>
        <a:xfrm>
          <a:off x="1340784" y="2886635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เอกสารหมายเลข...........5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3</xdr:col>
      <xdr:colOff>753354</xdr:colOff>
      <xdr:row>21</xdr:row>
      <xdr:rowOff>91109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5F2A5984-54D9-485B-998F-EFE9115CD938}"/>
            </a:ext>
          </a:extLst>
        </xdr:cNvPr>
        <xdr:cNvSpPr txBox="1"/>
      </xdr:nvSpPr>
      <xdr:spPr>
        <a:xfrm>
          <a:off x="304800" y="26679525"/>
          <a:ext cx="3039354" cy="5673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698928</xdr:colOff>
      <xdr:row>19</xdr:row>
      <xdr:rowOff>2</xdr:rowOff>
    </xdr:from>
    <xdr:to>
      <xdr:col>6</xdr:col>
      <xdr:colOff>121985</xdr:colOff>
      <xdr:row>21</xdr:row>
      <xdr:rowOff>41413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BDA6A357-6C6B-4F7A-BA9D-F2E905578F5F}"/>
            </a:ext>
          </a:extLst>
        </xdr:cNvPr>
        <xdr:cNvSpPr txBox="1"/>
      </xdr:nvSpPr>
      <xdr:spPr>
        <a:xfrm>
          <a:off x="3289728" y="26679527"/>
          <a:ext cx="2918732" cy="517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1970831</xdr:colOff>
      <xdr:row>21</xdr:row>
      <xdr:rowOff>123823</xdr:rowOff>
    </xdr:from>
    <xdr:to>
      <xdr:col>10</xdr:col>
      <xdr:colOff>592687</xdr:colOff>
      <xdr:row>24</xdr:row>
      <xdr:rowOff>34809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CCB6686-4E1A-4894-8761-A822AE287B2E}"/>
            </a:ext>
          </a:extLst>
        </xdr:cNvPr>
        <xdr:cNvSpPr txBox="1"/>
      </xdr:nvSpPr>
      <xdr:spPr>
        <a:xfrm>
          <a:off x="4286139" y="4226900"/>
          <a:ext cx="3237817" cy="460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8427</xdr:colOff>
      <xdr:row>19</xdr:row>
      <xdr:rowOff>0</xdr:rowOff>
    </xdr:from>
    <xdr:to>
      <xdr:col>11</xdr:col>
      <xdr:colOff>739707</xdr:colOff>
      <xdr:row>21</xdr:row>
      <xdr:rowOff>53866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867656-E506-4FF5-A74E-7EE5D7BB1BEF}"/>
            </a:ext>
          </a:extLst>
        </xdr:cNvPr>
        <xdr:cNvSpPr txBox="1"/>
      </xdr:nvSpPr>
      <xdr:spPr>
        <a:xfrm>
          <a:off x="5606196" y="3648808"/>
          <a:ext cx="269489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256443</xdr:colOff>
      <xdr:row>21</xdr:row>
      <xdr:rowOff>122714</xdr:rowOff>
    </xdr:from>
    <xdr:to>
      <xdr:col>3</xdr:col>
      <xdr:colOff>1710156</xdr:colOff>
      <xdr:row>24</xdr:row>
      <xdr:rowOff>90854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755DBE55-19B2-4DA9-875C-AE1B81996352}"/>
            </a:ext>
          </a:extLst>
        </xdr:cNvPr>
        <xdr:cNvSpPr txBox="1"/>
      </xdr:nvSpPr>
      <xdr:spPr>
        <a:xfrm>
          <a:off x="1311520" y="4225791"/>
          <a:ext cx="2713944" cy="517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เอกสารหมายเลข.............81...........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749204</xdr:colOff>
      <xdr:row>11</xdr:row>
      <xdr:rowOff>100709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E781194E-E602-4581-A10C-366FCCC8CA6D}"/>
            </a:ext>
          </a:extLst>
        </xdr:cNvPr>
        <xdr:cNvSpPr txBox="1"/>
      </xdr:nvSpPr>
      <xdr:spPr>
        <a:xfrm>
          <a:off x="302559" y="2117912"/>
          <a:ext cx="2911939" cy="571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694778</xdr:colOff>
      <xdr:row>9</xdr:row>
      <xdr:rowOff>2</xdr:rowOff>
    </xdr:from>
    <xdr:to>
      <xdr:col>6</xdr:col>
      <xdr:colOff>166901</xdr:colOff>
      <xdr:row>11</xdr:row>
      <xdr:rowOff>51013</xdr:rowOff>
    </xdr:to>
    <xdr:sp macro="" textlink="">
      <xdr:nvSpPr>
        <xdr:cNvPr id="10" name="TextBox 29">
          <a:extLst>
            <a:ext uri="{FF2B5EF4-FFF2-40B4-BE49-F238E27FC236}">
              <a16:creationId xmlns:a16="http://schemas.microsoft.com/office/drawing/2014/main" id="{E8CA445D-DC35-439D-8DE5-65C5E772DCD9}"/>
            </a:ext>
          </a:extLst>
        </xdr:cNvPr>
        <xdr:cNvSpPr txBox="1"/>
      </xdr:nvSpPr>
      <xdr:spPr>
        <a:xfrm>
          <a:off x="3160072" y="2117914"/>
          <a:ext cx="2968358" cy="521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6</xdr:col>
      <xdr:colOff>53343</xdr:colOff>
      <xdr:row>9</xdr:row>
      <xdr:rowOff>0</xdr:rowOff>
    </xdr:from>
    <xdr:to>
      <xdr:col>11</xdr:col>
      <xdr:colOff>808867</xdr:colOff>
      <xdr:row>11</xdr:row>
      <xdr:rowOff>63466</xdr:rowOff>
    </xdr:to>
    <xdr:sp macro="" textlink="">
      <xdr:nvSpPr>
        <xdr:cNvPr id="11" name="TextBox 31">
          <a:extLst>
            <a:ext uri="{FF2B5EF4-FFF2-40B4-BE49-F238E27FC236}">
              <a16:creationId xmlns:a16="http://schemas.microsoft.com/office/drawing/2014/main" id="{22CD53BB-B4A3-41C7-8536-229366BF51AF}"/>
            </a:ext>
          </a:extLst>
        </xdr:cNvPr>
        <xdr:cNvSpPr txBox="1"/>
      </xdr:nvSpPr>
      <xdr:spPr>
        <a:xfrm>
          <a:off x="6014872" y="2117912"/>
          <a:ext cx="2851024" cy="534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3</xdr:col>
      <xdr:colOff>1934307</xdr:colOff>
      <xdr:row>11</xdr:row>
      <xdr:rowOff>63862</xdr:rowOff>
    </xdr:from>
    <xdr:to>
      <xdr:col>10</xdr:col>
      <xdr:colOff>635741</xdr:colOff>
      <xdr:row>13</xdr:row>
      <xdr:rowOff>96160</xdr:rowOff>
    </xdr:to>
    <xdr:sp macro="" textlink="">
      <xdr:nvSpPr>
        <xdr:cNvPr id="16" name="TextBox 25">
          <a:extLst>
            <a:ext uri="{FF2B5EF4-FFF2-40B4-BE49-F238E27FC236}">
              <a16:creationId xmlns:a16="http://schemas.microsoft.com/office/drawing/2014/main" id="{1C6B7199-F058-4518-A508-65B644CE9425}"/>
            </a:ext>
          </a:extLst>
        </xdr:cNvPr>
        <xdr:cNvSpPr txBox="1"/>
      </xdr:nvSpPr>
      <xdr:spPr>
        <a:xfrm>
          <a:off x="4399601" y="2652421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2</xdr:col>
      <xdr:colOff>220196</xdr:colOff>
      <xdr:row>11</xdr:row>
      <xdr:rowOff>62753</xdr:rowOff>
    </xdr:from>
    <xdr:to>
      <xdr:col>3</xdr:col>
      <xdr:colOff>1673632</xdr:colOff>
      <xdr:row>13</xdr:row>
      <xdr:rowOff>152205</xdr:rowOff>
    </xdr:to>
    <xdr:sp macro="" textlink="">
      <xdr:nvSpPr>
        <xdr:cNvPr id="17" name="TextBox 2">
          <a:extLst>
            <a:ext uri="{FF2B5EF4-FFF2-40B4-BE49-F238E27FC236}">
              <a16:creationId xmlns:a16="http://schemas.microsoft.com/office/drawing/2014/main" id="{44038174-9C39-4B2F-96EF-1B1D189BE679}"/>
            </a:ext>
          </a:extLst>
        </xdr:cNvPr>
        <xdr:cNvSpPr txBox="1"/>
      </xdr:nvSpPr>
      <xdr:spPr>
        <a:xfrm>
          <a:off x="1340784" y="2651312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เอกสารหมายเลข............82............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3</xdr:col>
      <xdr:colOff>637145</xdr:colOff>
      <xdr:row>19</xdr:row>
      <xdr:rowOff>100709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CD43312-6E76-4FE1-BCD0-673305BA01EC}"/>
            </a:ext>
          </a:extLst>
        </xdr:cNvPr>
        <xdr:cNvSpPr txBox="1"/>
      </xdr:nvSpPr>
      <xdr:spPr>
        <a:xfrm>
          <a:off x="302559" y="4000500"/>
          <a:ext cx="2911939" cy="571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582719</xdr:colOff>
      <xdr:row>17</xdr:row>
      <xdr:rowOff>2</xdr:rowOff>
    </xdr:from>
    <xdr:to>
      <xdr:col>6</xdr:col>
      <xdr:colOff>54842</xdr:colOff>
      <xdr:row>19</xdr:row>
      <xdr:rowOff>51013</xdr:rowOff>
    </xdr:to>
    <xdr:sp macro="" textlink="">
      <xdr:nvSpPr>
        <xdr:cNvPr id="10" name="TextBox 29">
          <a:extLst>
            <a:ext uri="{FF2B5EF4-FFF2-40B4-BE49-F238E27FC236}">
              <a16:creationId xmlns:a16="http://schemas.microsoft.com/office/drawing/2014/main" id="{17A96E46-43BE-4F0D-A8B9-604E2DEA8926}"/>
            </a:ext>
          </a:extLst>
        </xdr:cNvPr>
        <xdr:cNvSpPr txBox="1"/>
      </xdr:nvSpPr>
      <xdr:spPr>
        <a:xfrm>
          <a:off x="3160072" y="4000502"/>
          <a:ext cx="2968358" cy="521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5</xdr:col>
      <xdr:colOff>456754</xdr:colOff>
      <xdr:row>17</xdr:row>
      <xdr:rowOff>0</xdr:rowOff>
    </xdr:from>
    <xdr:to>
      <xdr:col>11</xdr:col>
      <xdr:colOff>696808</xdr:colOff>
      <xdr:row>19</xdr:row>
      <xdr:rowOff>63466</xdr:rowOff>
    </xdr:to>
    <xdr:sp macro="" textlink="">
      <xdr:nvSpPr>
        <xdr:cNvPr id="11" name="TextBox 31">
          <a:extLst>
            <a:ext uri="{FF2B5EF4-FFF2-40B4-BE49-F238E27FC236}">
              <a16:creationId xmlns:a16="http://schemas.microsoft.com/office/drawing/2014/main" id="{C10C31EE-CBDE-4269-BA1E-240BC4209E4D}"/>
            </a:ext>
          </a:extLst>
        </xdr:cNvPr>
        <xdr:cNvSpPr txBox="1"/>
      </xdr:nvSpPr>
      <xdr:spPr>
        <a:xfrm>
          <a:off x="6014872" y="4000500"/>
          <a:ext cx="2851024" cy="534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3</xdr:col>
      <xdr:colOff>1822248</xdr:colOff>
      <xdr:row>19</xdr:row>
      <xdr:rowOff>63862</xdr:rowOff>
    </xdr:from>
    <xdr:to>
      <xdr:col>10</xdr:col>
      <xdr:colOff>523682</xdr:colOff>
      <xdr:row>21</xdr:row>
      <xdr:rowOff>152189</xdr:rowOff>
    </xdr:to>
    <xdr:sp macro="" textlink="">
      <xdr:nvSpPr>
        <xdr:cNvPr id="16" name="TextBox 25">
          <a:extLst>
            <a:ext uri="{FF2B5EF4-FFF2-40B4-BE49-F238E27FC236}">
              <a16:creationId xmlns:a16="http://schemas.microsoft.com/office/drawing/2014/main" id="{EE6FF6F1-9851-460D-B3D6-756DEDE7C43E}"/>
            </a:ext>
          </a:extLst>
        </xdr:cNvPr>
        <xdr:cNvSpPr txBox="1"/>
      </xdr:nvSpPr>
      <xdr:spPr>
        <a:xfrm>
          <a:off x="4399601" y="4535009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2</xdr:col>
      <xdr:colOff>220196</xdr:colOff>
      <xdr:row>19</xdr:row>
      <xdr:rowOff>62753</xdr:rowOff>
    </xdr:from>
    <xdr:to>
      <xdr:col>3</xdr:col>
      <xdr:colOff>1561573</xdr:colOff>
      <xdr:row>22</xdr:row>
      <xdr:rowOff>28940</xdr:rowOff>
    </xdr:to>
    <xdr:sp macro="" textlink="">
      <xdr:nvSpPr>
        <xdr:cNvPr id="17" name="TextBox 2">
          <a:extLst>
            <a:ext uri="{FF2B5EF4-FFF2-40B4-BE49-F238E27FC236}">
              <a16:creationId xmlns:a16="http://schemas.microsoft.com/office/drawing/2014/main" id="{BA22025A-E9DB-4EE2-965E-ED91E6795F94}"/>
            </a:ext>
          </a:extLst>
        </xdr:cNvPr>
        <xdr:cNvSpPr txBox="1"/>
      </xdr:nvSpPr>
      <xdr:spPr>
        <a:xfrm>
          <a:off x="1340784" y="4533900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3............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3</xdr:col>
      <xdr:colOff>635464</xdr:colOff>
      <xdr:row>22</xdr:row>
      <xdr:rowOff>95106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E1C0BAC2-0C31-4FFF-882D-DC5AF7C7E310}"/>
            </a:ext>
          </a:extLst>
        </xdr:cNvPr>
        <xdr:cNvSpPr txBox="1"/>
      </xdr:nvSpPr>
      <xdr:spPr>
        <a:xfrm>
          <a:off x="304800" y="4762500"/>
          <a:ext cx="2911939" cy="571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581038</xdr:colOff>
      <xdr:row>20</xdr:row>
      <xdr:rowOff>2</xdr:rowOff>
    </xdr:from>
    <xdr:to>
      <xdr:col>5</xdr:col>
      <xdr:colOff>348996</xdr:colOff>
      <xdr:row>22</xdr:row>
      <xdr:rowOff>45410</xdr:rowOff>
    </xdr:to>
    <xdr:sp macro="" textlink="">
      <xdr:nvSpPr>
        <xdr:cNvPr id="9" name="TextBox 29">
          <a:extLst>
            <a:ext uri="{FF2B5EF4-FFF2-40B4-BE49-F238E27FC236}">
              <a16:creationId xmlns:a16="http://schemas.microsoft.com/office/drawing/2014/main" id="{095E7FC8-BD57-42B1-952A-8EAFA79B0AB6}"/>
            </a:ext>
          </a:extLst>
        </xdr:cNvPr>
        <xdr:cNvSpPr txBox="1"/>
      </xdr:nvSpPr>
      <xdr:spPr>
        <a:xfrm>
          <a:off x="3162313" y="4762502"/>
          <a:ext cx="2968358" cy="521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5</xdr:col>
      <xdr:colOff>235438</xdr:colOff>
      <xdr:row>20</xdr:row>
      <xdr:rowOff>0</xdr:rowOff>
    </xdr:from>
    <xdr:to>
      <xdr:col>11</xdr:col>
      <xdr:colOff>438512</xdr:colOff>
      <xdr:row>22</xdr:row>
      <xdr:rowOff>57863</xdr:rowOff>
    </xdr:to>
    <xdr:sp macro="" textlink="">
      <xdr:nvSpPr>
        <xdr:cNvPr id="10" name="TextBox 31">
          <a:extLst>
            <a:ext uri="{FF2B5EF4-FFF2-40B4-BE49-F238E27FC236}">
              <a16:creationId xmlns:a16="http://schemas.microsoft.com/office/drawing/2014/main" id="{3A6B87B3-3643-4F16-997C-B222A9A7F4BB}"/>
            </a:ext>
          </a:extLst>
        </xdr:cNvPr>
        <xdr:cNvSpPr txBox="1"/>
      </xdr:nvSpPr>
      <xdr:spPr>
        <a:xfrm>
          <a:off x="6017113" y="4762500"/>
          <a:ext cx="2851024" cy="534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3</xdr:col>
      <xdr:colOff>1820567</xdr:colOff>
      <xdr:row>22</xdr:row>
      <xdr:rowOff>58259</xdr:rowOff>
    </xdr:from>
    <xdr:to>
      <xdr:col>10</xdr:col>
      <xdr:colOff>259783</xdr:colOff>
      <xdr:row>24</xdr:row>
      <xdr:rowOff>143224</xdr:rowOff>
    </xdr:to>
    <xdr:sp macro="" textlink="">
      <xdr:nvSpPr>
        <xdr:cNvPr id="11" name="TextBox 25">
          <a:extLst>
            <a:ext uri="{FF2B5EF4-FFF2-40B4-BE49-F238E27FC236}">
              <a16:creationId xmlns:a16="http://schemas.microsoft.com/office/drawing/2014/main" id="{BE1C4328-52A8-42FE-A6D3-07DE5579BB8A}"/>
            </a:ext>
          </a:extLst>
        </xdr:cNvPr>
        <xdr:cNvSpPr txBox="1"/>
      </xdr:nvSpPr>
      <xdr:spPr>
        <a:xfrm>
          <a:off x="4401842" y="5297009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2</xdr:col>
      <xdr:colOff>219075</xdr:colOff>
      <xdr:row>22</xdr:row>
      <xdr:rowOff>57150</xdr:rowOff>
    </xdr:from>
    <xdr:to>
      <xdr:col>3</xdr:col>
      <xdr:colOff>1559892</xdr:colOff>
      <xdr:row>25</xdr:row>
      <xdr:rowOff>18294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197E3829-AC48-47AB-ADA2-3E4925C35FBE}"/>
            </a:ext>
          </a:extLst>
        </xdr:cNvPr>
        <xdr:cNvSpPr txBox="1"/>
      </xdr:nvSpPr>
      <xdr:spPr>
        <a:xfrm>
          <a:off x="1343025" y="5295900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เอกสารหมายเลข............84............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637145</xdr:colOff>
      <xdr:row>12</xdr:row>
      <xdr:rowOff>100709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B33CAAF1-CC00-48D3-8CA9-D0AD4F0ACB88}"/>
            </a:ext>
          </a:extLst>
        </xdr:cNvPr>
        <xdr:cNvSpPr txBox="1"/>
      </xdr:nvSpPr>
      <xdr:spPr>
        <a:xfrm>
          <a:off x="302559" y="2353235"/>
          <a:ext cx="2911939" cy="571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(นางยุพิน  ป้องศิริ)</a:t>
          </a:r>
        </a:p>
      </xdr:txBody>
    </xdr:sp>
    <xdr:clientData/>
  </xdr:twoCellAnchor>
  <xdr:twoCellAnchor>
    <xdr:from>
      <xdr:col>3</xdr:col>
      <xdr:colOff>582719</xdr:colOff>
      <xdr:row>10</xdr:row>
      <xdr:rowOff>2</xdr:rowOff>
    </xdr:from>
    <xdr:to>
      <xdr:col>6</xdr:col>
      <xdr:colOff>54842</xdr:colOff>
      <xdr:row>12</xdr:row>
      <xdr:rowOff>51013</xdr:rowOff>
    </xdr:to>
    <xdr:sp macro="" textlink="">
      <xdr:nvSpPr>
        <xdr:cNvPr id="9" name="TextBox 29">
          <a:extLst>
            <a:ext uri="{FF2B5EF4-FFF2-40B4-BE49-F238E27FC236}">
              <a16:creationId xmlns:a16="http://schemas.microsoft.com/office/drawing/2014/main" id="{6217A1B1-3D2D-4CB4-9BDA-F3E8B7F8CFAE}"/>
            </a:ext>
          </a:extLst>
        </xdr:cNvPr>
        <xdr:cNvSpPr txBox="1"/>
      </xdr:nvSpPr>
      <xdr:spPr>
        <a:xfrm>
          <a:off x="3160072" y="2353237"/>
          <a:ext cx="2968358" cy="5216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(นางสมฤดี  ไชยเดช)</a:t>
          </a:r>
        </a:p>
      </xdr:txBody>
    </xdr:sp>
    <xdr:clientData/>
  </xdr:twoCellAnchor>
  <xdr:twoCellAnchor>
    <xdr:from>
      <xdr:col>5</xdr:col>
      <xdr:colOff>456754</xdr:colOff>
      <xdr:row>10</xdr:row>
      <xdr:rowOff>0</xdr:rowOff>
    </xdr:from>
    <xdr:to>
      <xdr:col>11</xdr:col>
      <xdr:colOff>696808</xdr:colOff>
      <xdr:row>12</xdr:row>
      <xdr:rowOff>63466</xdr:rowOff>
    </xdr:to>
    <xdr:sp macro="" textlink="">
      <xdr:nvSpPr>
        <xdr:cNvPr id="10" name="TextBox 31">
          <a:extLst>
            <a:ext uri="{FF2B5EF4-FFF2-40B4-BE49-F238E27FC236}">
              <a16:creationId xmlns:a16="http://schemas.microsoft.com/office/drawing/2014/main" id="{DA656D8F-A834-43F9-934F-04E29D49F4DB}"/>
            </a:ext>
          </a:extLst>
        </xdr:cNvPr>
        <xdr:cNvSpPr txBox="1"/>
      </xdr:nvSpPr>
      <xdr:spPr>
        <a:xfrm>
          <a:off x="6014872" y="2353235"/>
          <a:ext cx="2851024" cy="534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(นางสาวนะภาพร  ทาระอาธร)</a:t>
          </a:r>
        </a:p>
      </xdr:txBody>
    </xdr:sp>
    <xdr:clientData/>
  </xdr:twoCellAnchor>
  <xdr:twoCellAnchor>
    <xdr:from>
      <xdr:col>3</xdr:col>
      <xdr:colOff>1822248</xdr:colOff>
      <xdr:row>12</xdr:row>
      <xdr:rowOff>63862</xdr:rowOff>
    </xdr:from>
    <xdr:to>
      <xdr:col>10</xdr:col>
      <xdr:colOff>523682</xdr:colOff>
      <xdr:row>14</xdr:row>
      <xdr:rowOff>152188</xdr:rowOff>
    </xdr:to>
    <xdr:sp macro="" textlink="">
      <xdr:nvSpPr>
        <xdr:cNvPr id="11" name="TextBox 25">
          <a:extLst>
            <a:ext uri="{FF2B5EF4-FFF2-40B4-BE49-F238E27FC236}">
              <a16:creationId xmlns:a16="http://schemas.microsoft.com/office/drawing/2014/main" id="{F51AE1ED-DF9F-4A51-B56F-5531EFBCCF04}"/>
            </a:ext>
          </a:extLst>
        </xdr:cNvPr>
        <xdr:cNvSpPr txBox="1"/>
      </xdr:nvSpPr>
      <xdr:spPr>
        <a:xfrm>
          <a:off x="4399601" y="2887744"/>
          <a:ext cx="3620816" cy="446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(นางหงศิริ  พฤษหอม)</a:t>
          </a:r>
        </a:p>
      </xdr:txBody>
    </xdr:sp>
    <xdr:clientData/>
  </xdr:twoCellAnchor>
  <xdr:twoCellAnchor>
    <xdr:from>
      <xdr:col>2</xdr:col>
      <xdr:colOff>220196</xdr:colOff>
      <xdr:row>12</xdr:row>
      <xdr:rowOff>62753</xdr:rowOff>
    </xdr:from>
    <xdr:to>
      <xdr:col>3</xdr:col>
      <xdr:colOff>1561573</xdr:colOff>
      <xdr:row>15</xdr:row>
      <xdr:rowOff>28939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1203426E-A644-4796-BF1E-F846E9FF4526}"/>
            </a:ext>
          </a:extLst>
        </xdr:cNvPr>
        <xdr:cNvSpPr txBox="1"/>
      </xdr:nvSpPr>
      <xdr:spPr>
        <a:xfrm>
          <a:off x="1340784" y="2886635"/>
          <a:ext cx="2798142" cy="504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(นางเนตรนภา  เชตุใจ)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5...........</a:t>
          </a:r>
        </a:p>
      </xdr:txBody>
    </xdr:sp>
    <xdr:clientData/>
  </xdr:twoCellAnchor>
  <xdr:twoCellAnchor>
    <xdr:from>
      <xdr:col>10</xdr:col>
      <xdr:colOff>5444</xdr:colOff>
      <xdr:row>31</xdr:row>
      <xdr:rowOff>119740</xdr:rowOff>
    </xdr:from>
    <xdr:to>
      <xdr:col>12</xdr:col>
      <xdr:colOff>261258</xdr:colOff>
      <xdr:row>33</xdr:row>
      <xdr:rowOff>27764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/>
      </xdr:nvSpPr>
      <xdr:spPr>
        <a:xfrm>
          <a:off x="7374432" y="42074564"/>
          <a:ext cx="2021861" cy="37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เอกสารหมายเลข............86............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622018</xdr:colOff>
      <xdr:row>27</xdr:row>
      <xdr:rowOff>95106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2154A934-0AC3-4818-AEE8-E1645BDF9556}"/>
            </a:ext>
          </a:extLst>
        </xdr:cNvPr>
        <xdr:cNvSpPr txBox="1"/>
      </xdr:nvSpPr>
      <xdr:spPr>
        <a:xfrm>
          <a:off x="285751" y="5748618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567592</xdr:colOff>
      <xdr:row>25</xdr:row>
      <xdr:rowOff>2</xdr:rowOff>
    </xdr:from>
    <xdr:to>
      <xdr:col>5</xdr:col>
      <xdr:colOff>468898</xdr:colOff>
      <xdr:row>27</xdr:row>
      <xdr:rowOff>45410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FFED1FD-8370-4A30-8115-293EB6EB15DB}"/>
            </a:ext>
          </a:extLst>
        </xdr:cNvPr>
        <xdr:cNvSpPr txBox="1"/>
      </xdr:nvSpPr>
      <xdr:spPr>
        <a:xfrm>
          <a:off x="2999268" y="5748620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355340</xdr:colOff>
      <xdr:row>25</xdr:row>
      <xdr:rowOff>0</xdr:rowOff>
    </xdr:from>
    <xdr:to>
      <xdr:col>11</xdr:col>
      <xdr:colOff>606040</xdr:colOff>
      <xdr:row>27</xdr:row>
      <xdr:rowOff>57863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0BA14B2-C7B9-47DC-B020-4160B341E0E6}"/>
            </a:ext>
          </a:extLst>
        </xdr:cNvPr>
        <xdr:cNvSpPr txBox="1"/>
      </xdr:nvSpPr>
      <xdr:spPr>
        <a:xfrm>
          <a:off x="5582885" y="5748618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571499</xdr:colOff>
      <xdr:row>27</xdr:row>
      <xdr:rowOff>89647</xdr:rowOff>
    </xdr:from>
    <xdr:to>
      <xdr:col>7</xdr:col>
      <xdr:colOff>9720</xdr:colOff>
      <xdr:row>29</xdr:row>
      <xdr:rowOff>139315</xdr:rowOff>
    </xdr:to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4B9C1089-6369-4576-A402-B8B5B8CF19EC}"/>
            </a:ext>
          </a:extLst>
        </xdr:cNvPr>
        <xdr:cNvSpPr txBox="1"/>
      </xdr:nvSpPr>
      <xdr:spPr>
        <a:xfrm>
          <a:off x="3182470" y="6364941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3</xdr:col>
      <xdr:colOff>622018</xdr:colOff>
      <xdr:row>62</xdr:row>
      <xdr:rowOff>95106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9DD13E90-C83C-45E7-8133-C248B63CF33E}"/>
            </a:ext>
          </a:extLst>
        </xdr:cNvPr>
        <xdr:cNvSpPr txBox="1"/>
      </xdr:nvSpPr>
      <xdr:spPr>
        <a:xfrm>
          <a:off x="302559" y="13906500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567592</xdr:colOff>
      <xdr:row>60</xdr:row>
      <xdr:rowOff>2</xdr:rowOff>
    </xdr:from>
    <xdr:to>
      <xdr:col>5</xdr:col>
      <xdr:colOff>468898</xdr:colOff>
      <xdr:row>62</xdr:row>
      <xdr:rowOff>45410</xdr:rowOff>
    </xdr:to>
    <xdr:sp macro="" textlink="">
      <xdr:nvSpPr>
        <xdr:cNvPr id="16" name="TextBox 2">
          <a:extLst>
            <a:ext uri="{FF2B5EF4-FFF2-40B4-BE49-F238E27FC236}">
              <a16:creationId xmlns:a16="http://schemas.microsoft.com/office/drawing/2014/main" id="{9145E2C0-227F-48E5-8578-61C17F1390DF}"/>
            </a:ext>
          </a:extLst>
        </xdr:cNvPr>
        <xdr:cNvSpPr txBox="1"/>
      </xdr:nvSpPr>
      <xdr:spPr>
        <a:xfrm>
          <a:off x="3178563" y="13906502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355340</xdr:colOff>
      <xdr:row>60</xdr:row>
      <xdr:rowOff>0</xdr:rowOff>
    </xdr:from>
    <xdr:to>
      <xdr:col>11</xdr:col>
      <xdr:colOff>606040</xdr:colOff>
      <xdr:row>62</xdr:row>
      <xdr:rowOff>57863</xdr:rowOff>
    </xdr:to>
    <xdr:sp macro="" textlink="">
      <xdr:nvSpPr>
        <xdr:cNvPr id="17" name="TextBox 5">
          <a:extLst>
            <a:ext uri="{FF2B5EF4-FFF2-40B4-BE49-F238E27FC236}">
              <a16:creationId xmlns:a16="http://schemas.microsoft.com/office/drawing/2014/main" id="{764F60E7-D700-4749-A0AD-697E20814D59}"/>
            </a:ext>
          </a:extLst>
        </xdr:cNvPr>
        <xdr:cNvSpPr txBox="1"/>
      </xdr:nvSpPr>
      <xdr:spPr>
        <a:xfrm>
          <a:off x="6137575" y="13906500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571499</xdr:colOff>
      <xdr:row>62</xdr:row>
      <xdr:rowOff>89647</xdr:rowOff>
    </xdr:from>
    <xdr:to>
      <xdr:col>7</xdr:col>
      <xdr:colOff>9720</xdr:colOff>
      <xdr:row>64</xdr:row>
      <xdr:rowOff>172933</xdr:rowOff>
    </xdr:to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9F8D14A2-4EBF-48B1-BA4E-90C75963917E}"/>
            </a:ext>
          </a:extLst>
        </xdr:cNvPr>
        <xdr:cNvSpPr txBox="1"/>
      </xdr:nvSpPr>
      <xdr:spPr>
        <a:xfrm>
          <a:off x="3182470" y="14466794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เอกสารหมายเลข............87.............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3</xdr:col>
      <xdr:colOff>622018</xdr:colOff>
      <xdr:row>19</xdr:row>
      <xdr:rowOff>95106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9D263E4F-1D37-44B3-B1FF-3666FE2A6C09}"/>
            </a:ext>
          </a:extLst>
        </xdr:cNvPr>
        <xdr:cNvSpPr txBox="1"/>
      </xdr:nvSpPr>
      <xdr:spPr>
        <a:xfrm>
          <a:off x="302559" y="3922059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567592</xdr:colOff>
      <xdr:row>17</xdr:row>
      <xdr:rowOff>2</xdr:rowOff>
    </xdr:from>
    <xdr:to>
      <xdr:col>6</xdr:col>
      <xdr:colOff>31868</xdr:colOff>
      <xdr:row>19</xdr:row>
      <xdr:rowOff>45410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46C283E3-E977-4442-AAB2-E76B3E8A1575}"/>
            </a:ext>
          </a:extLst>
        </xdr:cNvPr>
        <xdr:cNvSpPr txBox="1"/>
      </xdr:nvSpPr>
      <xdr:spPr>
        <a:xfrm>
          <a:off x="3178563" y="3922061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433781</xdr:colOff>
      <xdr:row>17</xdr:row>
      <xdr:rowOff>0</xdr:rowOff>
    </xdr:from>
    <xdr:to>
      <xdr:col>11</xdr:col>
      <xdr:colOff>684481</xdr:colOff>
      <xdr:row>19</xdr:row>
      <xdr:rowOff>57863</xdr:rowOff>
    </xdr:to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710C459B-8D2A-49CB-AD5A-F5D3EC78EE79}"/>
            </a:ext>
          </a:extLst>
        </xdr:cNvPr>
        <xdr:cNvSpPr txBox="1"/>
      </xdr:nvSpPr>
      <xdr:spPr>
        <a:xfrm>
          <a:off x="6137575" y="3922059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571499</xdr:colOff>
      <xdr:row>19</xdr:row>
      <xdr:rowOff>89647</xdr:rowOff>
    </xdr:from>
    <xdr:to>
      <xdr:col>7</xdr:col>
      <xdr:colOff>88162</xdr:colOff>
      <xdr:row>21</xdr:row>
      <xdr:rowOff>172933</xdr:rowOff>
    </xdr:to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6CF235D2-C45D-453E-B2B9-43C497C28A48}"/>
            </a:ext>
          </a:extLst>
        </xdr:cNvPr>
        <xdr:cNvSpPr txBox="1"/>
      </xdr:nvSpPr>
      <xdr:spPr>
        <a:xfrm>
          <a:off x="3182470" y="4482353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เอกสารหมายเลข.............88............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3</xdr:col>
      <xdr:colOff>622018</xdr:colOff>
      <xdr:row>25</xdr:row>
      <xdr:rowOff>95106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AF8CFE72-F6C1-44C2-8021-7989824B2034}"/>
            </a:ext>
          </a:extLst>
        </xdr:cNvPr>
        <xdr:cNvSpPr txBox="1"/>
      </xdr:nvSpPr>
      <xdr:spPr>
        <a:xfrm>
          <a:off x="302559" y="5412441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567592</xdr:colOff>
      <xdr:row>23</xdr:row>
      <xdr:rowOff>2</xdr:rowOff>
    </xdr:from>
    <xdr:to>
      <xdr:col>6</xdr:col>
      <xdr:colOff>54280</xdr:colOff>
      <xdr:row>25</xdr:row>
      <xdr:rowOff>45410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DCED6B79-EFD2-4915-842F-8786572C32B1}"/>
            </a:ext>
          </a:extLst>
        </xdr:cNvPr>
        <xdr:cNvSpPr txBox="1"/>
      </xdr:nvSpPr>
      <xdr:spPr>
        <a:xfrm>
          <a:off x="3178563" y="5412443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456193</xdr:colOff>
      <xdr:row>23</xdr:row>
      <xdr:rowOff>0</xdr:rowOff>
    </xdr:from>
    <xdr:to>
      <xdr:col>11</xdr:col>
      <xdr:colOff>706893</xdr:colOff>
      <xdr:row>25</xdr:row>
      <xdr:rowOff>57863</xdr:rowOff>
    </xdr:to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D28A1F96-DFE4-4A35-A5B2-45174303DFB5}"/>
            </a:ext>
          </a:extLst>
        </xdr:cNvPr>
        <xdr:cNvSpPr txBox="1"/>
      </xdr:nvSpPr>
      <xdr:spPr>
        <a:xfrm>
          <a:off x="6137575" y="5412441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571499</xdr:colOff>
      <xdr:row>25</xdr:row>
      <xdr:rowOff>89647</xdr:rowOff>
    </xdr:from>
    <xdr:to>
      <xdr:col>7</xdr:col>
      <xdr:colOff>110573</xdr:colOff>
      <xdr:row>27</xdr:row>
      <xdr:rowOff>172933</xdr:rowOff>
    </xdr:to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3E605B20-F62F-4746-A5DE-9E3E19D0595A}"/>
            </a:ext>
          </a:extLst>
        </xdr:cNvPr>
        <xdr:cNvSpPr txBox="1"/>
      </xdr:nvSpPr>
      <xdr:spPr>
        <a:xfrm>
          <a:off x="3182470" y="5972735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เอกสารหมายเลข............89.............</a:t>
          </a:r>
        </a:p>
      </xdr:txBody>
    </xdr:sp>
    <xdr:clientData/>
  </xdr:twoCellAnchor>
  <xdr:twoCellAnchor>
    <xdr:from>
      <xdr:col>10</xdr:col>
      <xdr:colOff>5444</xdr:colOff>
      <xdr:row>30</xdr:row>
      <xdr:rowOff>119740</xdr:rowOff>
    </xdr:from>
    <xdr:to>
      <xdr:col>12</xdr:col>
      <xdr:colOff>261258</xdr:colOff>
      <xdr:row>32</xdr:row>
      <xdr:rowOff>27764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7374432" y="7112211"/>
          <a:ext cx="2021861" cy="37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เอกสารหมายเลข...........90.............</a:t>
          </a:r>
        </a:p>
      </xdr:txBody>
    </xdr:sp>
    <xdr:clientData/>
  </xdr:twoCellAnchor>
  <xdr:twoCellAnchor>
    <xdr:from>
      <xdr:col>10</xdr:col>
      <xdr:colOff>5444</xdr:colOff>
      <xdr:row>62</xdr:row>
      <xdr:rowOff>119740</xdr:rowOff>
    </xdr:from>
    <xdr:to>
      <xdr:col>12</xdr:col>
      <xdr:colOff>261258</xdr:colOff>
      <xdr:row>64</xdr:row>
      <xdr:rowOff>27764</xdr:rowOff>
    </xdr:to>
    <xdr:sp macro="" textlink="">
      <xdr:nvSpPr>
        <xdr:cNvPr id="32" name="TextBox 2">
          <a:extLst>
            <a:ext uri="{FF2B5EF4-FFF2-40B4-BE49-F238E27FC236}">
              <a16:creationId xmlns:a16="http://schemas.microsoft.com/office/drawing/2014/main" id="{E05B22C1-1CED-4FD9-B9BF-084BB38AD86E}"/>
            </a:ext>
          </a:extLst>
        </xdr:cNvPr>
        <xdr:cNvSpPr txBox="1"/>
      </xdr:nvSpPr>
      <xdr:spPr>
        <a:xfrm>
          <a:off x="7489373" y="14189526"/>
          <a:ext cx="2024742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เอกสารหมายเลข...........91.............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3</xdr:col>
      <xdr:colOff>678048</xdr:colOff>
      <xdr:row>26</xdr:row>
      <xdr:rowOff>95106</xdr:rowOff>
    </xdr:to>
    <xdr:sp macro="" textlink="">
      <xdr:nvSpPr>
        <xdr:cNvPr id="26" name="TextBox 2">
          <a:extLst>
            <a:ext uri="{FF2B5EF4-FFF2-40B4-BE49-F238E27FC236}">
              <a16:creationId xmlns:a16="http://schemas.microsoft.com/office/drawing/2014/main" id="{4CCCD160-F28A-4CB4-AA52-C99AE8190D45}"/>
            </a:ext>
          </a:extLst>
        </xdr:cNvPr>
        <xdr:cNvSpPr txBox="1"/>
      </xdr:nvSpPr>
      <xdr:spPr>
        <a:xfrm>
          <a:off x="302559" y="5591735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623622</xdr:colOff>
      <xdr:row>24</xdr:row>
      <xdr:rowOff>2</xdr:rowOff>
    </xdr:from>
    <xdr:to>
      <xdr:col>5</xdr:col>
      <xdr:colOff>491309</xdr:colOff>
      <xdr:row>26</xdr:row>
      <xdr:rowOff>45410</xdr:rowOff>
    </xdr:to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B124528F-FC5D-4B3F-90EA-3AA519651EE9}"/>
            </a:ext>
          </a:extLst>
        </xdr:cNvPr>
        <xdr:cNvSpPr txBox="1"/>
      </xdr:nvSpPr>
      <xdr:spPr>
        <a:xfrm>
          <a:off x="3178563" y="5591737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377751</xdr:colOff>
      <xdr:row>24</xdr:row>
      <xdr:rowOff>0</xdr:rowOff>
    </xdr:from>
    <xdr:to>
      <xdr:col>11</xdr:col>
      <xdr:colOff>628452</xdr:colOff>
      <xdr:row>26</xdr:row>
      <xdr:rowOff>57863</xdr:rowOff>
    </xdr:to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92145B59-CF13-4AF5-8AB8-DFF548AD1A68}"/>
            </a:ext>
          </a:extLst>
        </xdr:cNvPr>
        <xdr:cNvSpPr txBox="1"/>
      </xdr:nvSpPr>
      <xdr:spPr>
        <a:xfrm>
          <a:off x="6137575" y="5591735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627529</xdr:colOff>
      <xdr:row>26</xdr:row>
      <xdr:rowOff>89647</xdr:rowOff>
    </xdr:from>
    <xdr:to>
      <xdr:col>7</xdr:col>
      <xdr:colOff>32132</xdr:colOff>
      <xdr:row>28</xdr:row>
      <xdr:rowOff>206550</xdr:rowOff>
    </xdr:to>
    <xdr:sp macro="" textlink="">
      <xdr:nvSpPr>
        <xdr:cNvPr id="29" name="TextBox 3">
          <a:extLst>
            <a:ext uri="{FF2B5EF4-FFF2-40B4-BE49-F238E27FC236}">
              <a16:creationId xmlns:a16="http://schemas.microsoft.com/office/drawing/2014/main" id="{CFFE8197-E4A4-4519-8DA1-1CDAC587150C}"/>
            </a:ext>
          </a:extLst>
        </xdr:cNvPr>
        <xdr:cNvSpPr txBox="1"/>
      </xdr:nvSpPr>
      <xdr:spPr>
        <a:xfrm>
          <a:off x="3182470" y="6152029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3</xdr:col>
      <xdr:colOff>678048</xdr:colOff>
      <xdr:row>58</xdr:row>
      <xdr:rowOff>95106</xdr:rowOff>
    </xdr:to>
    <xdr:sp macro="" textlink="">
      <xdr:nvSpPr>
        <xdr:cNvPr id="30" name="TextBox 2">
          <a:extLst>
            <a:ext uri="{FF2B5EF4-FFF2-40B4-BE49-F238E27FC236}">
              <a16:creationId xmlns:a16="http://schemas.microsoft.com/office/drawing/2014/main" id="{86B75E78-14BB-4747-9122-070CBF6B9B9C}"/>
            </a:ext>
          </a:extLst>
        </xdr:cNvPr>
        <xdr:cNvSpPr txBox="1"/>
      </xdr:nvSpPr>
      <xdr:spPr>
        <a:xfrm>
          <a:off x="302559" y="12864353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623622</xdr:colOff>
      <xdr:row>56</xdr:row>
      <xdr:rowOff>2</xdr:rowOff>
    </xdr:from>
    <xdr:to>
      <xdr:col>5</xdr:col>
      <xdr:colOff>491309</xdr:colOff>
      <xdr:row>58</xdr:row>
      <xdr:rowOff>45410</xdr:rowOff>
    </xdr:to>
    <xdr:sp macro="" textlink="">
      <xdr:nvSpPr>
        <xdr:cNvPr id="31" name="TextBox 2">
          <a:extLst>
            <a:ext uri="{FF2B5EF4-FFF2-40B4-BE49-F238E27FC236}">
              <a16:creationId xmlns:a16="http://schemas.microsoft.com/office/drawing/2014/main" id="{159A201D-34C1-4D46-B217-8B82E18AFFAD}"/>
            </a:ext>
          </a:extLst>
        </xdr:cNvPr>
        <xdr:cNvSpPr txBox="1"/>
      </xdr:nvSpPr>
      <xdr:spPr>
        <a:xfrm>
          <a:off x="3178563" y="12864355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377751</xdr:colOff>
      <xdr:row>56</xdr:row>
      <xdr:rowOff>0</xdr:rowOff>
    </xdr:from>
    <xdr:to>
      <xdr:col>11</xdr:col>
      <xdr:colOff>628452</xdr:colOff>
      <xdr:row>58</xdr:row>
      <xdr:rowOff>57863</xdr:rowOff>
    </xdr:to>
    <xdr:sp macro="" textlink="">
      <xdr:nvSpPr>
        <xdr:cNvPr id="33" name="TextBox 5">
          <a:extLst>
            <a:ext uri="{FF2B5EF4-FFF2-40B4-BE49-F238E27FC236}">
              <a16:creationId xmlns:a16="http://schemas.microsoft.com/office/drawing/2014/main" id="{A8B61B3B-698D-4CCC-9EBB-13DAACE089E9}"/>
            </a:ext>
          </a:extLst>
        </xdr:cNvPr>
        <xdr:cNvSpPr txBox="1"/>
      </xdr:nvSpPr>
      <xdr:spPr>
        <a:xfrm>
          <a:off x="6137575" y="12864353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627529</xdr:colOff>
      <xdr:row>58</xdr:row>
      <xdr:rowOff>89647</xdr:rowOff>
    </xdr:from>
    <xdr:to>
      <xdr:col>7</xdr:col>
      <xdr:colOff>32132</xdr:colOff>
      <xdr:row>60</xdr:row>
      <xdr:rowOff>60874</xdr:rowOff>
    </xdr:to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B71C0AD3-086E-40E1-890A-9E303AC36D35}"/>
            </a:ext>
          </a:extLst>
        </xdr:cNvPr>
        <xdr:cNvSpPr txBox="1"/>
      </xdr:nvSpPr>
      <xdr:spPr>
        <a:xfrm>
          <a:off x="3182470" y="13424647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  <xdr:twoCellAnchor>
    <xdr:from>
      <xdr:col>1</xdr:col>
      <xdr:colOff>0</xdr:colOff>
      <xdr:row>87</xdr:row>
      <xdr:rowOff>0</xdr:rowOff>
    </xdr:from>
    <xdr:to>
      <xdr:col>3</xdr:col>
      <xdr:colOff>678048</xdr:colOff>
      <xdr:row>89</xdr:row>
      <xdr:rowOff>95106</xdr:rowOff>
    </xdr:to>
    <xdr:sp macro="" textlink="">
      <xdr:nvSpPr>
        <xdr:cNvPr id="35" name="TextBox 2">
          <a:extLst>
            <a:ext uri="{FF2B5EF4-FFF2-40B4-BE49-F238E27FC236}">
              <a16:creationId xmlns:a16="http://schemas.microsoft.com/office/drawing/2014/main" id="{00BD1039-CF50-45C9-993C-EC1B5235DC2A}"/>
            </a:ext>
          </a:extLst>
        </xdr:cNvPr>
        <xdr:cNvSpPr txBox="1"/>
      </xdr:nvSpPr>
      <xdr:spPr>
        <a:xfrm>
          <a:off x="302559" y="20047324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623622</xdr:colOff>
      <xdr:row>87</xdr:row>
      <xdr:rowOff>2</xdr:rowOff>
    </xdr:from>
    <xdr:to>
      <xdr:col>5</xdr:col>
      <xdr:colOff>491309</xdr:colOff>
      <xdr:row>89</xdr:row>
      <xdr:rowOff>45410</xdr:rowOff>
    </xdr:to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D3044031-09A7-48A9-A6F6-F6B338A76F93}"/>
            </a:ext>
          </a:extLst>
        </xdr:cNvPr>
        <xdr:cNvSpPr txBox="1"/>
      </xdr:nvSpPr>
      <xdr:spPr>
        <a:xfrm>
          <a:off x="3178563" y="20047326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377751</xdr:colOff>
      <xdr:row>87</xdr:row>
      <xdr:rowOff>0</xdr:rowOff>
    </xdr:from>
    <xdr:to>
      <xdr:col>11</xdr:col>
      <xdr:colOff>628452</xdr:colOff>
      <xdr:row>89</xdr:row>
      <xdr:rowOff>57863</xdr:rowOff>
    </xdr:to>
    <xdr:sp macro="" textlink="">
      <xdr:nvSpPr>
        <xdr:cNvPr id="37" name="TextBox 5">
          <a:extLst>
            <a:ext uri="{FF2B5EF4-FFF2-40B4-BE49-F238E27FC236}">
              <a16:creationId xmlns:a16="http://schemas.microsoft.com/office/drawing/2014/main" id="{ADEB8894-3B85-4921-B0E3-1F167A1382C7}"/>
            </a:ext>
          </a:extLst>
        </xdr:cNvPr>
        <xdr:cNvSpPr txBox="1"/>
      </xdr:nvSpPr>
      <xdr:spPr>
        <a:xfrm>
          <a:off x="6137575" y="20047324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627529</xdr:colOff>
      <xdr:row>89</xdr:row>
      <xdr:rowOff>89647</xdr:rowOff>
    </xdr:from>
    <xdr:to>
      <xdr:col>7</xdr:col>
      <xdr:colOff>32132</xdr:colOff>
      <xdr:row>91</xdr:row>
      <xdr:rowOff>172933</xdr:rowOff>
    </xdr:to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AEE0E68-E7FD-477A-8376-284CC4F40CF6}"/>
            </a:ext>
          </a:extLst>
        </xdr:cNvPr>
        <xdr:cNvSpPr txBox="1"/>
      </xdr:nvSpPr>
      <xdr:spPr>
        <a:xfrm>
          <a:off x="3182470" y="20607618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เอกสารหมายเลข............92............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3</xdr:col>
      <xdr:colOff>655636</xdr:colOff>
      <xdr:row>18</xdr:row>
      <xdr:rowOff>95105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4D257546-A229-47E7-A72A-FA7A21B9CA3A}"/>
            </a:ext>
          </a:extLst>
        </xdr:cNvPr>
        <xdr:cNvSpPr txBox="1"/>
      </xdr:nvSpPr>
      <xdr:spPr>
        <a:xfrm>
          <a:off x="302559" y="3765176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601210</xdr:colOff>
      <xdr:row>16</xdr:row>
      <xdr:rowOff>2</xdr:rowOff>
    </xdr:from>
    <xdr:to>
      <xdr:col>6</xdr:col>
      <xdr:colOff>177545</xdr:colOff>
      <xdr:row>18</xdr:row>
      <xdr:rowOff>45409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612B7AC5-FB09-40B7-9451-FB7737A7A4F4}"/>
            </a:ext>
          </a:extLst>
        </xdr:cNvPr>
        <xdr:cNvSpPr txBox="1"/>
      </xdr:nvSpPr>
      <xdr:spPr>
        <a:xfrm>
          <a:off x="3178563" y="3765178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6</xdr:col>
      <xdr:colOff>63987</xdr:colOff>
      <xdr:row>16</xdr:row>
      <xdr:rowOff>0</xdr:rowOff>
    </xdr:from>
    <xdr:to>
      <xdr:col>11</xdr:col>
      <xdr:colOff>830158</xdr:colOff>
      <xdr:row>18</xdr:row>
      <xdr:rowOff>57862</xdr:rowOff>
    </xdr:to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4C8AC081-4AA9-4B4F-A7E0-EADE272CA8BA}"/>
            </a:ext>
          </a:extLst>
        </xdr:cNvPr>
        <xdr:cNvSpPr txBox="1"/>
      </xdr:nvSpPr>
      <xdr:spPr>
        <a:xfrm>
          <a:off x="6137575" y="3765176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605117</xdr:colOff>
      <xdr:row>18</xdr:row>
      <xdr:rowOff>89646</xdr:rowOff>
    </xdr:from>
    <xdr:to>
      <xdr:col>7</xdr:col>
      <xdr:colOff>233838</xdr:colOff>
      <xdr:row>20</xdr:row>
      <xdr:rowOff>172932</xdr:rowOff>
    </xdr:to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559457D-0176-42CE-B88A-EAA9141837BE}"/>
            </a:ext>
          </a:extLst>
        </xdr:cNvPr>
        <xdr:cNvSpPr txBox="1"/>
      </xdr:nvSpPr>
      <xdr:spPr>
        <a:xfrm>
          <a:off x="3182470" y="4325470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เอกสารหมายเลข............93............</a:t>
          </a:r>
        </a:p>
      </xdr:txBody>
    </xdr:sp>
    <xdr:clientData/>
  </xdr:twoCellAnchor>
  <xdr:twoCellAnchor>
    <xdr:from>
      <xdr:col>10</xdr:col>
      <xdr:colOff>5444</xdr:colOff>
      <xdr:row>30</xdr:row>
      <xdr:rowOff>119740</xdr:rowOff>
    </xdr:from>
    <xdr:to>
      <xdr:col>12</xdr:col>
      <xdr:colOff>261258</xdr:colOff>
      <xdr:row>32</xdr:row>
      <xdr:rowOff>27764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7374432" y="119740"/>
          <a:ext cx="2021861" cy="37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เอกสารหมายเลข............94............</a:t>
          </a:r>
        </a:p>
      </xdr:txBody>
    </xdr:sp>
    <xdr:clientData/>
  </xdr:twoCellAnchor>
  <xdr:twoCellAnchor>
    <xdr:from>
      <xdr:col>10</xdr:col>
      <xdr:colOff>5444</xdr:colOff>
      <xdr:row>62</xdr:row>
      <xdr:rowOff>119740</xdr:rowOff>
    </xdr:from>
    <xdr:to>
      <xdr:col>12</xdr:col>
      <xdr:colOff>261258</xdr:colOff>
      <xdr:row>64</xdr:row>
      <xdr:rowOff>27764</xdr:rowOff>
    </xdr:to>
    <xdr:sp macro="" textlink="">
      <xdr:nvSpPr>
        <xdr:cNvPr id="17" name="TextBox 2">
          <a:extLst>
            <a:ext uri="{FF2B5EF4-FFF2-40B4-BE49-F238E27FC236}">
              <a16:creationId xmlns:a16="http://schemas.microsoft.com/office/drawing/2014/main" id="{64549BCF-0361-4318-8AD2-3576527C5711}"/>
            </a:ext>
          </a:extLst>
        </xdr:cNvPr>
        <xdr:cNvSpPr txBox="1"/>
      </xdr:nvSpPr>
      <xdr:spPr>
        <a:xfrm>
          <a:off x="7387319" y="14407240"/>
          <a:ext cx="2027464" cy="384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5.............</a:t>
          </a:r>
        </a:p>
      </xdr:txBody>
    </xdr:sp>
    <xdr:clientData/>
  </xdr:twoCellAnchor>
  <xdr:twoCellAnchor>
    <xdr:from>
      <xdr:col>10</xdr:col>
      <xdr:colOff>5444</xdr:colOff>
      <xdr:row>94</xdr:row>
      <xdr:rowOff>119740</xdr:rowOff>
    </xdr:from>
    <xdr:to>
      <xdr:col>12</xdr:col>
      <xdr:colOff>261258</xdr:colOff>
      <xdr:row>96</xdr:row>
      <xdr:rowOff>27764</xdr:rowOff>
    </xdr:to>
    <xdr:sp macro="" textlink="">
      <xdr:nvSpPr>
        <xdr:cNvPr id="42" name="TextBox 2">
          <a:extLst>
            <a:ext uri="{FF2B5EF4-FFF2-40B4-BE49-F238E27FC236}">
              <a16:creationId xmlns:a16="http://schemas.microsoft.com/office/drawing/2014/main" id="{154EC538-92EF-4399-8EE4-7BFEAC8EB6A5}"/>
            </a:ext>
          </a:extLst>
        </xdr:cNvPr>
        <xdr:cNvSpPr txBox="1"/>
      </xdr:nvSpPr>
      <xdr:spPr>
        <a:xfrm>
          <a:off x="7394123" y="21224419"/>
          <a:ext cx="2024742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เอกสารหมายเลข...........96.............</a:t>
          </a:r>
        </a:p>
      </xdr:txBody>
    </xdr:sp>
    <xdr:clientData/>
  </xdr:twoCellAnchor>
  <xdr:twoCellAnchor>
    <xdr:from>
      <xdr:col>1</xdr:col>
      <xdr:colOff>0</xdr:colOff>
      <xdr:row>108</xdr:row>
      <xdr:rowOff>0</xdr:rowOff>
    </xdr:from>
    <xdr:to>
      <xdr:col>3</xdr:col>
      <xdr:colOff>520605</xdr:colOff>
      <xdr:row>110</xdr:row>
      <xdr:rowOff>89503</xdr:rowOff>
    </xdr:to>
    <xdr:sp macro="" textlink="">
      <xdr:nvSpPr>
        <xdr:cNvPr id="29" name="TextBox 2">
          <a:extLst>
            <a:ext uri="{FF2B5EF4-FFF2-40B4-BE49-F238E27FC236}">
              <a16:creationId xmlns:a16="http://schemas.microsoft.com/office/drawing/2014/main" id="{2500FDBE-A5F0-4736-9DDE-E69AE65F0613}"/>
            </a:ext>
          </a:extLst>
        </xdr:cNvPr>
        <xdr:cNvSpPr txBox="1"/>
      </xdr:nvSpPr>
      <xdr:spPr>
        <a:xfrm>
          <a:off x="304800" y="25203150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466179</xdr:colOff>
      <xdr:row>108</xdr:row>
      <xdr:rowOff>2</xdr:rowOff>
    </xdr:from>
    <xdr:to>
      <xdr:col>5</xdr:col>
      <xdr:colOff>290724</xdr:colOff>
      <xdr:row>110</xdr:row>
      <xdr:rowOff>39807</xdr:rowOff>
    </xdr:to>
    <xdr:sp macro="" textlink="">
      <xdr:nvSpPr>
        <xdr:cNvPr id="30" name="TextBox 2">
          <a:extLst>
            <a:ext uri="{FF2B5EF4-FFF2-40B4-BE49-F238E27FC236}">
              <a16:creationId xmlns:a16="http://schemas.microsoft.com/office/drawing/2014/main" id="{F84E6025-D883-4504-85C7-B50472ACDF16}"/>
            </a:ext>
          </a:extLst>
        </xdr:cNvPr>
        <xdr:cNvSpPr txBox="1"/>
      </xdr:nvSpPr>
      <xdr:spPr>
        <a:xfrm>
          <a:off x="3180804" y="25203152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177166</xdr:colOff>
      <xdr:row>108</xdr:row>
      <xdr:rowOff>0</xdr:rowOff>
    </xdr:from>
    <xdr:to>
      <xdr:col>11</xdr:col>
      <xdr:colOff>438512</xdr:colOff>
      <xdr:row>110</xdr:row>
      <xdr:rowOff>52260</xdr:rowOff>
    </xdr:to>
    <xdr:sp macro="" textlink="">
      <xdr:nvSpPr>
        <xdr:cNvPr id="31" name="TextBox 5">
          <a:extLst>
            <a:ext uri="{FF2B5EF4-FFF2-40B4-BE49-F238E27FC236}">
              <a16:creationId xmlns:a16="http://schemas.microsoft.com/office/drawing/2014/main" id="{6A803F3C-97AE-42D5-B5B3-AA3ABBC86F68}"/>
            </a:ext>
          </a:extLst>
        </xdr:cNvPr>
        <xdr:cNvSpPr txBox="1"/>
      </xdr:nvSpPr>
      <xdr:spPr>
        <a:xfrm>
          <a:off x="6139816" y="25203150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470086</xdr:colOff>
      <xdr:row>110</xdr:row>
      <xdr:rowOff>84044</xdr:rowOff>
    </xdr:from>
    <xdr:to>
      <xdr:col>6</xdr:col>
      <xdr:colOff>247285</xdr:colOff>
      <xdr:row>112</xdr:row>
      <xdr:rowOff>163968</xdr:rowOff>
    </xdr:to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A2A60FA0-8C72-4120-9B1C-212C65B86CE7}"/>
            </a:ext>
          </a:extLst>
        </xdr:cNvPr>
        <xdr:cNvSpPr txBox="1"/>
      </xdr:nvSpPr>
      <xdr:spPr>
        <a:xfrm>
          <a:off x="3184711" y="25763444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3</xdr:col>
      <xdr:colOff>520605</xdr:colOff>
      <xdr:row>90</xdr:row>
      <xdr:rowOff>89503</xdr:rowOff>
    </xdr:to>
    <xdr:sp macro="" textlink="">
      <xdr:nvSpPr>
        <xdr:cNvPr id="33" name="TextBox 2">
          <a:extLst>
            <a:ext uri="{FF2B5EF4-FFF2-40B4-BE49-F238E27FC236}">
              <a16:creationId xmlns:a16="http://schemas.microsoft.com/office/drawing/2014/main" id="{8330CD03-C01D-42CF-B66A-1C4BDB5C693A}"/>
            </a:ext>
          </a:extLst>
        </xdr:cNvPr>
        <xdr:cNvSpPr txBox="1"/>
      </xdr:nvSpPr>
      <xdr:spPr>
        <a:xfrm>
          <a:off x="304800" y="20640675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466179</xdr:colOff>
      <xdr:row>88</xdr:row>
      <xdr:rowOff>2</xdr:rowOff>
    </xdr:from>
    <xdr:to>
      <xdr:col>5</xdr:col>
      <xdr:colOff>290724</xdr:colOff>
      <xdr:row>90</xdr:row>
      <xdr:rowOff>39807</xdr:rowOff>
    </xdr:to>
    <xdr:sp macro="" textlink="">
      <xdr:nvSpPr>
        <xdr:cNvPr id="34" name="TextBox 2">
          <a:extLst>
            <a:ext uri="{FF2B5EF4-FFF2-40B4-BE49-F238E27FC236}">
              <a16:creationId xmlns:a16="http://schemas.microsoft.com/office/drawing/2014/main" id="{DCE209A1-EB8F-4BBC-9E56-F5A5B374AD13}"/>
            </a:ext>
          </a:extLst>
        </xdr:cNvPr>
        <xdr:cNvSpPr txBox="1"/>
      </xdr:nvSpPr>
      <xdr:spPr>
        <a:xfrm>
          <a:off x="3180804" y="20640677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177166</xdr:colOff>
      <xdr:row>88</xdr:row>
      <xdr:rowOff>0</xdr:rowOff>
    </xdr:from>
    <xdr:to>
      <xdr:col>11</xdr:col>
      <xdr:colOff>438512</xdr:colOff>
      <xdr:row>90</xdr:row>
      <xdr:rowOff>52260</xdr:rowOff>
    </xdr:to>
    <xdr:sp macro="" textlink="">
      <xdr:nvSpPr>
        <xdr:cNvPr id="35" name="TextBox 5">
          <a:extLst>
            <a:ext uri="{FF2B5EF4-FFF2-40B4-BE49-F238E27FC236}">
              <a16:creationId xmlns:a16="http://schemas.microsoft.com/office/drawing/2014/main" id="{B742A91B-8A1F-4693-B54F-DD19DF8349CB}"/>
            </a:ext>
          </a:extLst>
        </xdr:cNvPr>
        <xdr:cNvSpPr txBox="1"/>
      </xdr:nvSpPr>
      <xdr:spPr>
        <a:xfrm>
          <a:off x="6139816" y="20640675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470086</xdr:colOff>
      <xdr:row>90</xdr:row>
      <xdr:rowOff>84044</xdr:rowOff>
    </xdr:from>
    <xdr:to>
      <xdr:col>6</xdr:col>
      <xdr:colOff>247285</xdr:colOff>
      <xdr:row>92</xdr:row>
      <xdr:rowOff>135393</xdr:rowOff>
    </xdr:to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A5B6A07A-AFF2-47C3-9C6B-2EBFE22FBCEA}"/>
            </a:ext>
          </a:extLst>
        </xdr:cNvPr>
        <xdr:cNvSpPr txBox="1"/>
      </xdr:nvSpPr>
      <xdr:spPr>
        <a:xfrm>
          <a:off x="3184711" y="21200969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3</xdr:col>
      <xdr:colOff>520605</xdr:colOff>
      <xdr:row>58</xdr:row>
      <xdr:rowOff>89503</xdr:rowOff>
    </xdr:to>
    <xdr:sp macro="" textlink="">
      <xdr:nvSpPr>
        <xdr:cNvPr id="37" name="TextBox 2">
          <a:extLst>
            <a:ext uri="{FF2B5EF4-FFF2-40B4-BE49-F238E27FC236}">
              <a16:creationId xmlns:a16="http://schemas.microsoft.com/office/drawing/2014/main" id="{82B7FD2E-615E-4FBB-86C2-B71C06FC7D26}"/>
            </a:ext>
          </a:extLst>
        </xdr:cNvPr>
        <xdr:cNvSpPr txBox="1"/>
      </xdr:nvSpPr>
      <xdr:spPr>
        <a:xfrm>
          <a:off x="304800" y="13220700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466179</xdr:colOff>
      <xdr:row>56</xdr:row>
      <xdr:rowOff>2</xdr:rowOff>
    </xdr:from>
    <xdr:to>
      <xdr:col>5</xdr:col>
      <xdr:colOff>290724</xdr:colOff>
      <xdr:row>58</xdr:row>
      <xdr:rowOff>39807</xdr:rowOff>
    </xdr:to>
    <xdr:sp macro="" textlink="">
      <xdr:nvSpPr>
        <xdr:cNvPr id="38" name="TextBox 2">
          <a:extLst>
            <a:ext uri="{FF2B5EF4-FFF2-40B4-BE49-F238E27FC236}">
              <a16:creationId xmlns:a16="http://schemas.microsoft.com/office/drawing/2014/main" id="{1A84C0BF-4747-4ED4-9C52-8E00C15CE3DF}"/>
            </a:ext>
          </a:extLst>
        </xdr:cNvPr>
        <xdr:cNvSpPr txBox="1"/>
      </xdr:nvSpPr>
      <xdr:spPr>
        <a:xfrm>
          <a:off x="3180804" y="13220702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177166</xdr:colOff>
      <xdr:row>56</xdr:row>
      <xdr:rowOff>0</xdr:rowOff>
    </xdr:from>
    <xdr:to>
      <xdr:col>11</xdr:col>
      <xdr:colOff>438512</xdr:colOff>
      <xdr:row>58</xdr:row>
      <xdr:rowOff>52260</xdr:rowOff>
    </xdr:to>
    <xdr:sp macro="" textlink="">
      <xdr:nvSpPr>
        <xdr:cNvPr id="39" name="TextBox 5">
          <a:extLst>
            <a:ext uri="{FF2B5EF4-FFF2-40B4-BE49-F238E27FC236}">
              <a16:creationId xmlns:a16="http://schemas.microsoft.com/office/drawing/2014/main" id="{23893455-D354-47C9-A0EE-094480C3C28A}"/>
            </a:ext>
          </a:extLst>
        </xdr:cNvPr>
        <xdr:cNvSpPr txBox="1"/>
      </xdr:nvSpPr>
      <xdr:spPr>
        <a:xfrm>
          <a:off x="6139816" y="13220700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470086</xdr:colOff>
      <xdr:row>58</xdr:row>
      <xdr:rowOff>84044</xdr:rowOff>
    </xdr:from>
    <xdr:to>
      <xdr:col>6</xdr:col>
      <xdr:colOff>247285</xdr:colOff>
      <xdr:row>60</xdr:row>
      <xdr:rowOff>135393</xdr:rowOff>
    </xdr:to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620EC634-1D4B-4246-BFC7-29DB39248AA8}"/>
            </a:ext>
          </a:extLst>
        </xdr:cNvPr>
        <xdr:cNvSpPr txBox="1"/>
      </xdr:nvSpPr>
      <xdr:spPr>
        <a:xfrm>
          <a:off x="3184711" y="13780994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520605</xdr:colOff>
      <xdr:row>27</xdr:row>
      <xdr:rowOff>89503</xdr:rowOff>
    </xdr:to>
    <xdr:sp macro="" textlink="">
      <xdr:nvSpPr>
        <xdr:cNvPr id="41" name="TextBox 2">
          <a:extLst>
            <a:ext uri="{FF2B5EF4-FFF2-40B4-BE49-F238E27FC236}">
              <a16:creationId xmlns:a16="http://schemas.microsoft.com/office/drawing/2014/main" id="{F628FCB8-3E84-49CD-B4CA-3C0D544F100C}"/>
            </a:ext>
          </a:extLst>
        </xdr:cNvPr>
        <xdr:cNvSpPr txBox="1"/>
      </xdr:nvSpPr>
      <xdr:spPr>
        <a:xfrm>
          <a:off x="304800" y="5895975"/>
          <a:ext cx="2930430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(นางจินตนา  จรัสศรี)</a:t>
          </a:r>
        </a:p>
      </xdr:txBody>
    </xdr:sp>
    <xdr:clientData/>
  </xdr:twoCellAnchor>
  <xdr:twoCellAnchor>
    <xdr:from>
      <xdr:col>3</xdr:col>
      <xdr:colOff>466179</xdr:colOff>
      <xdr:row>25</xdr:row>
      <xdr:rowOff>2</xdr:rowOff>
    </xdr:from>
    <xdr:to>
      <xdr:col>5</xdr:col>
      <xdr:colOff>290724</xdr:colOff>
      <xdr:row>27</xdr:row>
      <xdr:rowOff>39807</xdr:rowOff>
    </xdr:to>
    <xdr:sp macro="" textlink="">
      <xdr:nvSpPr>
        <xdr:cNvPr id="43" name="TextBox 2">
          <a:extLst>
            <a:ext uri="{FF2B5EF4-FFF2-40B4-BE49-F238E27FC236}">
              <a16:creationId xmlns:a16="http://schemas.microsoft.com/office/drawing/2014/main" id="{8842B33F-7283-4B52-A4A5-B170E8AD12AF}"/>
            </a:ext>
          </a:extLst>
        </xdr:cNvPr>
        <xdr:cNvSpPr txBox="1"/>
      </xdr:nvSpPr>
      <xdr:spPr>
        <a:xfrm>
          <a:off x="3180804" y="5895977"/>
          <a:ext cx="3072570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(นางสาวพัชนีย์  วิธิบุญ)</a:t>
          </a:r>
        </a:p>
      </xdr:txBody>
    </xdr:sp>
    <xdr:clientData/>
  </xdr:twoCellAnchor>
  <xdr:twoCellAnchor>
    <xdr:from>
      <xdr:col>5</xdr:col>
      <xdr:colOff>177166</xdr:colOff>
      <xdr:row>25</xdr:row>
      <xdr:rowOff>0</xdr:rowOff>
    </xdr:from>
    <xdr:to>
      <xdr:col>11</xdr:col>
      <xdr:colOff>438512</xdr:colOff>
      <xdr:row>27</xdr:row>
      <xdr:rowOff>52260</xdr:rowOff>
    </xdr:to>
    <xdr:sp macro="" textlink="">
      <xdr:nvSpPr>
        <xdr:cNvPr id="44" name="TextBox 5">
          <a:extLst>
            <a:ext uri="{FF2B5EF4-FFF2-40B4-BE49-F238E27FC236}">
              <a16:creationId xmlns:a16="http://schemas.microsoft.com/office/drawing/2014/main" id="{4C9AE480-D81F-42EE-B5D9-3BBB7E342EC7}"/>
            </a:ext>
          </a:extLst>
        </xdr:cNvPr>
        <xdr:cNvSpPr txBox="1"/>
      </xdr:nvSpPr>
      <xdr:spPr>
        <a:xfrm>
          <a:off x="6139816" y="5895975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(นางสายสุรีย์  คุ้มไพฑูรย์)</a:t>
          </a:r>
        </a:p>
      </xdr:txBody>
    </xdr:sp>
    <xdr:clientData/>
  </xdr:twoCellAnchor>
  <xdr:twoCellAnchor>
    <xdr:from>
      <xdr:col>3</xdr:col>
      <xdr:colOff>470086</xdr:colOff>
      <xdr:row>27</xdr:row>
      <xdr:rowOff>84044</xdr:rowOff>
    </xdr:from>
    <xdr:to>
      <xdr:col>6</xdr:col>
      <xdr:colOff>247285</xdr:colOff>
      <xdr:row>29</xdr:row>
      <xdr:rowOff>49668</xdr:rowOff>
    </xdr:to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FF174924-7DD9-4204-A616-4E09C662330B}"/>
            </a:ext>
          </a:extLst>
        </xdr:cNvPr>
        <xdr:cNvSpPr txBox="1"/>
      </xdr:nvSpPr>
      <xdr:spPr>
        <a:xfrm>
          <a:off x="3184711" y="6456269"/>
          <a:ext cx="3539574" cy="441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(นางสาวอรพรรณ  แสนอามาตย์)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เอกสารหมายเลข...........5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3</xdr:col>
      <xdr:colOff>752924</xdr:colOff>
      <xdr:row>15</xdr:row>
      <xdr:rowOff>85937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AEA46CFA-F2E0-45AC-8657-2124013BBA4D}"/>
            </a:ext>
          </a:extLst>
        </xdr:cNvPr>
        <xdr:cNvSpPr txBox="1"/>
      </xdr:nvSpPr>
      <xdr:spPr>
        <a:xfrm>
          <a:off x="285751" y="2526927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698498</xdr:colOff>
      <xdr:row>13</xdr:row>
      <xdr:rowOff>2</xdr:rowOff>
    </xdr:from>
    <xdr:to>
      <xdr:col>6</xdr:col>
      <xdr:colOff>118968</xdr:colOff>
      <xdr:row>15</xdr:row>
      <xdr:rowOff>36241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430ED5E-0A74-430A-8BBF-C41A4D481E10}"/>
            </a:ext>
          </a:extLst>
        </xdr:cNvPr>
        <xdr:cNvSpPr txBox="1"/>
      </xdr:nvSpPr>
      <xdr:spPr>
        <a:xfrm>
          <a:off x="3006910" y="2526929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1970401</xdr:colOff>
      <xdr:row>15</xdr:row>
      <xdr:rowOff>118651</xdr:rowOff>
    </xdr:from>
    <xdr:to>
      <xdr:col>10</xdr:col>
      <xdr:colOff>591611</xdr:colOff>
      <xdr:row>18</xdr:row>
      <xdr:rowOff>30283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F22D028-BA8E-4106-9132-5A7736064647}"/>
            </a:ext>
          </a:extLst>
        </xdr:cNvPr>
        <xdr:cNvSpPr txBox="1"/>
      </xdr:nvSpPr>
      <xdr:spPr>
        <a:xfrm>
          <a:off x="4278813" y="3105019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5410</xdr:colOff>
      <xdr:row>13</xdr:row>
      <xdr:rowOff>0</xdr:rowOff>
    </xdr:from>
    <xdr:to>
      <xdr:col>11</xdr:col>
      <xdr:colOff>739493</xdr:colOff>
      <xdr:row>15</xdr:row>
      <xdr:rowOff>48694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D3DA7A2-05CC-4B4B-8067-8029F8710232}"/>
            </a:ext>
          </a:extLst>
        </xdr:cNvPr>
        <xdr:cNvSpPr txBox="1"/>
      </xdr:nvSpPr>
      <xdr:spPr>
        <a:xfrm>
          <a:off x="5591543" y="2526927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254505</xdr:colOff>
      <xdr:row>15</xdr:row>
      <xdr:rowOff>117542</xdr:rowOff>
    </xdr:from>
    <xdr:to>
      <xdr:col>3</xdr:col>
      <xdr:colOff>1709726</xdr:colOff>
      <xdr:row>18</xdr:row>
      <xdr:rowOff>86328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2A61B7C0-81C7-42E0-8B28-F18FE6A52DC4}"/>
            </a:ext>
          </a:extLst>
        </xdr:cNvPr>
        <xdr:cNvSpPr txBox="1"/>
      </xdr:nvSpPr>
      <xdr:spPr>
        <a:xfrm>
          <a:off x="1307858" y="3103910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เอกสารหมายเลข...........97..............</a:t>
          </a:r>
        </a:p>
      </xdr:txBody>
    </xdr:sp>
    <xdr:clientData/>
  </xdr:twoCellAnchor>
  <xdr:twoCellAnchor>
    <xdr:from>
      <xdr:col>10</xdr:col>
      <xdr:colOff>5444</xdr:colOff>
      <xdr:row>31</xdr:row>
      <xdr:rowOff>119740</xdr:rowOff>
    </xdr:from>
    <xdr:to>
      <xdr:col>12</xdr:col>
      <xdr:colOff>261258</xdr:colOff>
      <xdr:row>33</xdr:row>
      <xdr:rowOff>27764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3806DB05-B1DC-4600-B3F9-2082FFB4307F}"/>
            </a:ext>
          </a:extLst>
        </xdr:cNvPr>
        <xdr:cNvSpPr txBox="1"/>
      </xdr:nvSpPr>
      <xdr:spPr>
        <a:xfrm>
          <a:off x="7494815" y="119740"/>
          <a:ext cx="2030186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เอกสารหมายเลข............98.............</a:t>
          </a:r>
        </a:p>
      </xdr:txBody>
    </xdr:sp>
    <xdr:clientData/>
  </xdr:twoCellAnchor>
  <xdr:twoCellAnchor>
    <xdr:from>
      <xdr:col>10</xdr:col>
      <xdr:colOff>5444</xdr:colOff>
      <xdr:row>63</xdr:row>
      <xdr:rowOff>119740</xdr:rowOff>
    </xdr:from>
    <xdr:to>
      <xdr:col>12</xdr:col>
      <xdr:colOff>261258</xdr:colOff>
      <xdr:row>65</xdr:row>
      <xdr:rowOff>27764</xdr:rowOff>
    </xdr:to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6289917A-3FA8-4FB4-85D0-F5FADC1BAC26}"/>
            </a:ext>
          </a:extLst>
        </xdr:cNvPr>
        <xdr:cNvSpPr txBox="1"/>
      </xdr:nvSpPr>
      <xdr:spPr>
        <a:xfrm>
          <a:off x="7489373" y="14012633"/>
          <a:ext cx="2024742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เอกสารหมายเลข............99.............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643868</xdr:colOff>
      <xdr:row>27</xdr:row>
      <xdr:rowOff>97347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B9D1DFE8-9583-499B-ACEE-8B26BDF643B6}"/>
            </a:ext>
          </a:extLst>
        </xdr:cNvPr>
        <xdr:cNvSpPr txBox="1"/>
      </xdr:nvSpPr>
      <xdr:spPr>
        <a:xfrm>
          <a:off x="285750" y="6005513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589442</xdr:colOff>
      <xdr:row>25</xdr:row>
      <xdr:rowOff>2</xdr:rowOff>
    </xdr:from>
    <xdr:to>
      <xdr:col>6</xdr:col>
      <xdr:colOff>10017</xdr:colOff>
      <xdr:row>27</xdr:row>
      <xdr:rowOff>47651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2054FB6-01AB-4F31-9527-2A9BDB51B52D}"/>
            </a:ext>
          </a:extLst>
        </xdr:cNvPr>
        <xdr:cNvSpPr txBox="1"/>
      </xdr:nvSpPr>
      <xdr:spPr>
        <a:xfrm>
          <a:off x="2999267" y="6005515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1861345</xdr:colOff>
      <xdr:row>27</xdr:row>
      <xdr:rowOff>130061</xdr:rowOff>
    </xdr:from>
    <xdr:to>
      <xdr:col>10</xdr:col>
      <xdr:colOff>481816</xdr:colOff>
      <xdr:row>29</xdr:row>
      <xdr:rowOff>114734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1A74A5-51C9-4F47-88A0-DE854C01BC9F}"/>
            </a:ext>
          </a:extLst>
        </xdr:cNvPr>
        <xdr:cNvSpPr txBox="1"/>
      </xdr:nvSpPr>
      <xdr:spPr>
        <a:xfrm>
          <a:off x="4271170" y="6592774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377471</xdr:colOff>
      <xdr:row>25</xdr:row>
      <xdr:rowOff>0</xdr:rowOff>
    </xdr:from>
    <xdr:to>
      <xdr:col>11</xdr:col>
      <xdr:colOff>626210</xdr:colOff>
      <xdr:row>27</xdr:row>
      <xdr:rowOff>60104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18AEB7D-BF1D-4BEC-882A-4B64340EB0A2}"/>
            </a:ext>
          </a:extLst>
        </xdr:cNvPr>
        <xdr:cNvSpPr txBox="1"/>
      </xdr:nvSpPr>
      <xdr:spPr>
        <a:xfrm>
          <a:off x="5582884" y="6005513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252288</xdr:colOff>
      <xdr:row>27</xdr:row>
      <xdr:rowOff>128952</xdr:rowOff>
    </xdr:from>
    <xdr:to>
      <xdr:col>3</xdr:col>
      <xdr:colOff>1600670</xdr:colOff>
      <xdr:row>29</xdr:row>
      <xdr:rowOff>170779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FDF69360-58A9-4210-BAE5-20FBD4B9EC99}"/>
            </a:ext>
          </a:extLst>
        </xdr:cNvPr>
        <xdr:cNvSpPr txBox="1"/>
      </xdr:nvSpPr>
      <xdr:spPr>
        <a:xfrm>
          <a:off x="1304801" y="6591665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3</xdr:col>
      <xdr:colOff>648630</xdr:colOff>
      <xdr:row>59</xdr:row>
      <xdr:rowOff>97347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7B25DE59-A40A-4186-9DEE-4C36F4780B2D}"/>
            </a:ext>
          </a:extLst>
        </xdr:cNvPr>
        <xdr:cNvSpPr txBox="1"/>
      </xdr:nvSpPr>
      <xdr:spPr>
        <a:xfrm>
          <a:off x="285750" y="13458825"/>
          <a:ext cx="2782230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589442</xdr:colOff>
      <xdr:row>57</xdr:row>
      <xdr:rowOff>2</xdr:rowOff>
    </xdr:from>
    <xdr:to>
      <xdr:col>6</xdr:col>
      <xdr:colOff>10017</xdr:colOff>
      <xdr:row>59</xdr:row>
      <xdr:rowOff>47651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6DF44EB-8346-4EB8-9972-3ED330990EC9}"/>
            </a:ext>
          </a:extLst>
        </xdr:cNvPr>
        <xdr:cNvSpPr txBox="1"/>
      </xdr:nvSpPr>
      <xdr:spPr>
        <a:xfrm>
          <a:off x="3008792" y="13458827"/>
          <a:ext cx="2706700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1866107</xdr:colOff>
      <xdr:row>59</xdr:row>
      <xdr:rowOff>134823</xdr:rowOff>
    </xdr:from>
    <xdr:to>
      <xdr:col>10</xdr:col>
      <xdr:colOff>486578</xdr:colOff>
      <xdr:row>61</xdr:row>
      <xdr:rowOff>114734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CC1524C-B9BB-43C2-87BF-FEE94FBA87AE}"/>
            </a:ext>
          </a:extLst>
        </xdr:cNvPr>
        <xdr:cNvSpPr txBox="1"/>
      </xdr:nvSpPr>
      <xdr:spPr>
        <a:xfrm>
          <a:off x="4285457" y="14050848"/>
          <a:ext cx="3240096" cy="437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382233</xdr:colOff>
      <xdr:row>57</xdr:row>
      <xdr:rowOff>0</xdr:rowOff>
    </xdr:from>
    <xdr:to>
      <xdr:col>11</xdr:col>
      <xdr:colOff>630972</xdr:colOff>
      <xdr:row>59</xdr:row>
      <xdr:rowOff>64866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8B590D6-2B09-48E1-9FC3-53DD5D15F981}"/>
            </a:ext>
          </a:extLst>
        </xdr:cNvPr>
        <xdr:cNvSpPr txBox="1"/>
      </xdr:nvSpPr>
      <xdr:spPr>
        <a:xfrm>
          <a:off x="5601933" y="13458825"/>
          <a:ext cx="2696664" cy="522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257050</xdr:colOff>
      <xdr:row>59</xdr:row>
      <xdr:rowOff>133714</xdr:rowOff>
    </xdr:from>
    <xdr:to>
      <xdr:col>3</xdr:col>
      <xdr:colOff>1600670</xdr:colOff>
      <xdr:row>61</xdr:row>
      <xdr:rowOff>170779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E441EB88-1486-4111-A969-54D084BF9030}"/>
            </a:ext>
          </a:extLst>
        </xdr:cNvPr>
        <xdr:cNvSpPr txBox="1"/>
      </xdr:nvSpPr>
      <xdr:spPr>
        <a:xfrm>
          <a:off x="1314325" y="14049739"/>
          <a:ext cx="2705695" cy="494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  <xdr:twoCellAnchor>
    <xdr:from>
      <xdr:col>1</xdr:col>
      <xdr:colOff>0</xdr:colOff>
      <xdr:row>80</xdr:row>
      <xdr:rowOff>0</xdr:rowOff>
    </xdr:from>
    <xdr:to>
      <xdr:col>3</xdr:col>
      <xdr:colOff>648630</xdr:colOff>
      <xdr:row>82</xdr:row>
      <xdr:rowOff>97347</xdr:rowOff>
    </xdr:to>
    <xdr:sp macro="" textlink="">
      <xdr:nvSpPr>
        <xdr:cNvPr id="20" name="TextBox 2">
          <a:extLst>
            <a:ext uri="{FF2B5EF4-FFF2-40B4-BE49-F238E27FC236}">
              <a16:creationId xmlns:a16="http://schemas.microsoft.com/office/drawing/2014/main" id="{DF0C0D0B-D89C-4391-B18B-B50AF75A7FF2}"/>
            </a:ext>
          </a:extLst>
        </xdr:cNvPr>
        <xdr:cNvSpPr txBox="1"/>
      </xdr:nvSpPr>
      <xdr:spPr>
        <a:xfrm>
          <a:off x="285750" y="18764250"/>
          <a:ext cx="2782230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589442</xdr:colOff>
      <xdr:row>80</xdr:row>
      <xdr:rowOff>2</xdr:rowOff>
    </xdr:from>
    <xdr:to>
      <xdr:col>6</xdr:col>
      <xdr:colOff>10017</xdr:colOff>
      <xdr:row>82</xdr:row>
      <xdr:rowOff>47651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E5423CB7-0A9A-4523-8F97-582AE93A7CBC}"/>
            </a:ext>
          </a:extLst>
        </xdr:cNvPr>
        <xdr:cNvSpPr txBox="1"/>
      </xdr:nvSpPr>
      <xdr:spPr>
        <a:xfrm>
          <a:off x="3008792" y="18764252"/>
          <a:ext cx="2706700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1866107</xdr:colOff>
      <xdr:row>82</xdr:row>
      <xdr:rowOff>134823</xdr:rowOff>
    </xdr:from>
    <xdr:to>
      <xdr:col>10</xdr:col>
      <xdr:colOff>486578</xdr:colOff>
      <xdr:row>84</xdr:row>
      <xdr:rowOff>162359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EAABC16-0D63-4EF3-A2EC-05E5D5460C23}"/>
            </a:ext>
          </a:extLst>
        </xdr:cNvPr>
        <xdr:cNvSpPr txBox="1"/>
      </xdr:nvSpPr>
      <xdr:spPr>
        <a:xfrm>
          <a:off x="4285457" y="19356273"/>
          <a:ext cx="3240096" cy="437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382233</xdr:colOff>
      <xdr:row>80</xdr:row>
      <xdr:rowOff>0</xdr:rowOff>
    </xdr:from>
    <xdr:to>
      <xdr:col>11</xdr:col>
      <xdr:colOff>630972</xdr:colOff>
      <xdr:row>82</xdr:row>
      <xdr:rowOff>64866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BCB616F9-7BC9-4C5E-9198-8C3D882C9DD4}"/>
            </a:ext>
          </a:extLst>
        </xdr:cNvPr>
        <xdr:cNvSpPr txBox="1"/>
      </xdr:nvSpPr>
      <xdr:spPr>
        <a:xfrm>
          <a:off x="5601933" y="18764250"/>
          <a:ext cx="2696664" cy="522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257050</xdr:colOff>
      <xdr:row>82</xdr:row>
      <xdr:rowOff>133714</xdr:rowOff>
    </xdr:from>
    <xdr:to>
      <xdr:col>3</xdr:col>
      <xdr:colOff>1600670</xdr:colOff>
      <xdr:row>85</xdr:row>
      <xdr:rowOff>37429</xdr:rowOff>
    </xdr:to>
    <xdr:sp macro="" textlink="">
      <xdr:nvSpPr>
        <xdr:cNvPr id="24" name="TextBox 2">
          <a:extLst>
            <a:ext uri="{FF2B5EF4-FFF2-40B4-BE49-F238E27FC236}">
              <a16:creationId xmlns:a16="http://schemas.microsoft.com/office/drawing/2014/main" id="{7E2E7342-8F8D-4C73-A484-75414CFFAFF3}"/>
            </a:ext>
          </a:extLst>
        </xdr:cNvPr>
        <xdr:cNvSpPr txBox="1"/>
      </xdr:nvSpPr>
      <xdr:spPr>
        <a:xfrm>
          <a:off x="1314325" y="19355164"/>
          <a:ext cx="2705695" cy="494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เอกสารหมายเลข..........100..............</a:t>
          </a:r>
        </a:p>
      </xdr:txBody>
    </xdr:sp>
    <xdr:clientData/>
  </xdr:twoCellAnchor>
  <xdr:twoCellAnchor>
    <xdr:from>
      <xdr:col>10</xdr:col>
      <xdr:colOff>5444</xdr:colOff>
      <xdr:row>32</xdr:row>
      <xdr:rowOff>119740</xdr:rowOff>
    </xdr:from>
    <xdr:to>
      <xdr:col>12</xdr:col>
      <xdr:colOff>261258</xdr:colOff>
      <xdr:row>34</xdr:row>
      <xdr:rowOff>27764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 txBox="1"/>
      </xdr:nvSpPr>
      <xdr:spPr>
        <a:xfrm>
          <a:off x="7374432" y="119740"/>
          <a:ext cx="2021861" cy="37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เอกสารหมายเลข............101.............</a:t>
          </a:r>
        </a:p>
      </xdr:txBody>
    </xdr:sp>
    <xdr:clientData/>
  </xdr:twoCellAnchor>
  <xdr:twoCellAnchor>
    <xdr:from>
      <xdr:col>3</xdr:col>
      <xdr:colOff>1823659</xdr:colOff>
      <xdr:row>28</xdr:row>
      <xdr:rowOff>131717</xdr:rowOff>
    </xdr:from>
    <xdr:to>
      <xdr:col>10</xdr:col>
      <xdr:colOff>344946</xdr:colOff>
      <xdr:row>30</xdr:row>
      <xdr:rowOff>118047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2A2EC1-06DA-4FE7-A99E-84C8A96C879E}"/>
            </a:ext>
          </a:extLst>
        </xdr:cNvPr>
        <xdr:cNvSpPr txBox="1"/>
      </xdr:nvSpPr>
      <xdr:spPr>
        <a:xfrm>
          <a:off x="4271170" y="6509326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240601</xdr:colOff>
      <xdr:row>26</xdr:row>
      <xdr:rowOff>0</xdr:rowOff>
    </xdr:from>
    <xdr:to>
      <xdr:col>11</xdr:col>
      <xdr:colOff>487890</xdr:colOff>
      <xdr:row>28</xdr:row>
      <xdr:rowOff>61760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E87912B-5FFE-4BEC-AFF8-62FAA9898A5D}"/>
            </a:ext>
          </a:extLst>
        </xdr:cNvPr>
        <xdr:cNvSpPr txBox="1"/>
      </xdr:nvSpPr>
      <xdr:spPr>
        <a:xfrm>
          <a:off x="5582884" y="5922065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252910</xdr:colOff>
      <xdr:row>28</xdr:row>
      <xdr:rowOff>130608</xdr:rowOff>
    </xdr:from>
    <xdr:to>
      <xdr:col>3</xdr:col>
      <xdr:colOff>1562984</xdr:colOff>
      <xdr:row>30</xdr:row>
      <xdr:rowOff>174092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239797D6-FAF8-4240-B806-A6E9BD3BBBCB}"/>
            </a:ext>
          </a:extLst>
        </xdr:cNvPr>
        <xdr:cNvSpPr txBox="1"/>
      </xdr:nvSpPr>
      <xdr:spPr>
        <a:xfrm>
          <a:off x="1304801" y="6508217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1</xdr:col>
      <xdr:colOff>0</xdr:colOff>
      <xdr:row>49</xdr:row>
      <xdr:rowOff>0</xdr:rowOff>
    </xdr:from>
    <xdr:to>
      <xdr:col>3</xdr:col>
      <xdr:colOff>606182</xdr:colOff>
      <xdr:row>51</xdr:row>
      <xdr:rowOff>99003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1D61D5FF-B89F-44AA-B8C1-4069722C7849}"/>
            </a:ext>
          </a:extLst>
        </xdr:cNvPr>
        <xdr:cNvSpPr txBox="1"/>
      </xdr:nvSpPr>
      <xdr:spPr>
        <a:xfrm>
          <a:off x="285750" y="10659717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551756</xdr:colOff>
      <xdr:row>49</xdr:row>
      <xdr:rowOff>2</xdr:rowOff>
    </xdr:from>
    <xdr:to>
      <xdr:col>5</xdr:col>
      <xdr:colOff>354159</xdr:colOff>
      <xdr:row>51</xdr:row>
      <xdr:rowOff>49307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4EBE741-089D-43D1-82B0-C26AFF862F17}"/>
            </a:ext>
          </a:extLst>
        </xdr:cNvPr>
        <xdr:cNvSpPr txBox="1"/>
      </xdr:nvSpPr>
      <xdr:spPr>
        <a:xfrm>
          <a:off x="2999267" y="10659719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  <xdr:twoCellAnchor>
    <xdr:from>
      <xdr:col>3</xdr:col>
      <xdr:colOff>1823659</xdr:colOff>
      <xdr:row>51</xdr:row>
      <xdr:rowOff>131717</xdr:rowOff>
    </xdr:from>
    <xdr:to>
      <xdr:col>10</xdr:col>
      <xdr:colOff>344946</xdr:colOff>
      <xdr:row>54</xdr:row>
      <xdr:rowOff>26938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9930DE6-BFE4-4088-A932-A2C4C6C2FA67}"/>
            </a:ext>
          </a:extLst>
        </xdr:cNvPr>
        <xdr:cNvSpPr txBox="1"/>
      </xdr:nvSpPr>
      <xdr:spPr>
        <a:xfrm>
          <a:off x="4271170" y="11246978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240601</xdr:colOff>
      <xdr:row>49</xdr:row>
      <xdr:rowOff>0</xdr:rowOff>
    </xdr:from>
    <xdr:to>
      <xdr:col>11</xdr:col>
      <xdr:colOff>487890</xdr:colOff>
      <xdr:row>51</xdr:row>
      <xdr:rowOff>61760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268D84F-00ED-477D-AAFD-AFA8ED2BD8FE}"/>
            </a:ext>
          </a:extLst>
        </xdr:cNvPr>
        <xdr:cNvSpPr txBox="1"/>
      </xdr:nvSpPr>
      <xdr:spPr>
        <a:xfrm>
          <a:off x="5582884" y="10659717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252910</xdr:colOff>
      <xdr:row>51</xdr:row>
      <xdr:rowOff>130608</xdr:rowOff>
    </xdr:from>
    <xdr:to>
      <xdr:col>3</xdr:col>
      <xdr:colOff>1562984</xdr:colOff>
      <xdr:row>54</xdr:row>
      <xdr:rowOff>82983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A301A60F-F757-4FF0-A2C8-A64B122FE6F3}"/>
            </a:ext>
          </a:extLst>
        </xdr:cNvPr>
        <xdr:cNvSpPr txBox="1"/>
      </xdr:nvSpPr>
      <xdr:spPr>
        <a:xfrm>
          <a:off x="1304801" y="11245869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606182</xdr:colOff>
      <xdr:row>28</xdr:row>
      <xdr:rowOff>99003</xdr:rowOff>
    </xdr:to>
    <xdr:sp macro="" textlink="">
      <xdr:nvSpPr>
        <xdr:cNvPr id="16" name="TextBox 2">
          <a:extLst>
            <a:ext uri="{FF2B5EF4-FFF2-40B4-BE49-F238E27FC236}">
              <a16:creationId xmlns:a16="http://schemas.microsoft.com/office/drawing/2014/main" id="{D62D1917-50D6-4023-A0D5-917C7D6882B9}"/>
            </a:ext>
          </a:extLst>
        </xdr:cNvPr>
        <xdr:cNvSpPr txBox="1"/>
      </xdr:nvSpPr>
      <xdr:spPr>
        <a:xfrm>
          <a:off x="285750" y="5922065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551756</xdr:colOff>
      <xdr:row>26</xdr:row>
      <xdr:rowOff>2</xdr:rowOff>
    </xdr:from>
    <xdr:to>
      <xdr:col>5</xdr:col>
      <xdr:colOff>354159</xdr:colOff>
      <xdr:row>28</xdr:row>
      <xdr:rowOff>49307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4723080-AB8D-4FAA-9BDB-A23E0D4BED9D}"/>
            </a:ext>
          </a:extLst>
        </xdr:cNvPr>
        <xdr:cNvSpPr txBox="1"/>
      </xdr:nvSpPr>
      <xdr:spPr>
        <a:xfrm>
          <a:off x="2999267" y="5922067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เอกสารหมายเลข............102...........</a:t>
          </a:r>
        </a:p>
      </xdr:txBody>
    </xdr:sp>
    <xdr:clientData/>
  </xdr:twoCellAnchor>
  <xdr:twoCellAnchor>
    <xdr:from>
      <xdr:col>10</xdr:col>
      <xdr:colOff>5444</xdr:colOff>
      <xdr:row>29</xdr:row>
      <xdr:rowOff>119740</xdr:rowOff>
    </xdr:from>
    <xdr:to>
      <xdr:col>12</xdr:col>
      <xdr:colOff>261258</xdr:colOff>
      <xdr:row>31</xdr:row>
      <xdr:rowOff>27764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 txBox="1"/>
      </xdr:nvSpPr>
      <xdr:spPr>
        <a:xfrm>
          <a:off x="7374432" y="119740"/>
          <a:ext cx="2021861" cy="37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เอกสารหมายเลข............103............</a:t>
          </a:r>
        </a:p>
      </xdr:txBody>
    </xdr:sp>
    <xdr:clientData/>
  </xdr:twoCellAnchor>
  <xdr:twoCellAnchor>
    <xdr:from>
      <xdr:col>10</xdr:col>
      <xdr:colOff>5444</xdr:colOff>
      <xdr:row>57</xdr:row>
      <xdr:rowOff>119740</xdr:rowOff>
    </xdr:from>
    <xdr:to>
      <xdr:col>12</xdr:col>
      <xdr:colOff>261258</xdr:colOff>
      <xdr:row>59</xdr:row>
      <xdr:rowOff>27764</xdr:rowOff>
    </xdr:to>
    <xdr:sp macro="" textlink="">
      <xdr:nvSpPr>
        <xdr:cNvPr id="28" name="TextBox 2">
          <a:extLst>
            <a:ext uri="{FF2B5EF4-FFF2-40B4-BE49-F238E27FC236}">
              <a16:creationId xmlns:a16="http://schemas.microsoft.com/office/drawing/2014/main" id="{BA741C86-50B4-4ADC-8BF0-93DC4CA8C009}"/>
            </a:ext>
          </a:extLst>
        </xdr:cNvPr>
        <xdr:cNvSpPr txBox="1"/>
      </xdr:nvSpPr>
      <xdr:spPr>
        <a:xfrm>
          <a:off x="7394123" y="7222669"/>
          <a:ext cx="2024742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เอกสารหมายเลข............104............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3</xdr:col>
      <xdr:colOff>748204</xdr:colOff>
      <xdr:row>25</xdr:row>
      <xdr:rowOff>99003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C4922E02-42A3-4667-A21F-6B11615D350B}"/>
            </a:ext>
          </a:extLst>
        </xdr:cNvPr>
        <xdr:cNvSpPr txBox="1"/>
      </xdr:nvSpPr>
      <xdr:spPr>
        <a:xfrm>
          <a:off x="285751" y="5972735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693778</xdr:colOff>
      <xdr:row>23</xdr:row>
      <xdr:rowOff>2</xdr:rowOff>
    </xdr:from>
    <xdr:to>
      <xdr:col>6</xdr:col>
      <xdr:colOff>113720</xdr:colOff>
      <xdr:row>25</xdr:row>
      <xdr:rowOff>49307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B9EC786-0423-414D-84D2-D7D2F6673433}"/>
            </a:ext>
          </a:extLst>
        </xdr:cNvPr>
        <xdr:cNvSpPr txBox="1"/>
      </xdr:nvSpPr>
      <xdr:spPr>
        <a:xfrm>
          <a:off x="3002190" y="5972737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1965681</xdr:colOff>
      <xdr:row>25</xdr:row>
      <xdr:rowOff>131717</xdr:rowOff>
    </xdr:from>
    <xdr:to>
      <xdr:col>10</xdr:col>
      <xdr:colOff>586361</xdr:colOff>
      <xdr:row>27</xdr:row>
      <xdr:rowOff>118047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4AD151-5F32-4852-A358-501BB244F2C9}"/>
            </a:ext>
          </a:extLst>
        </xdr:cNvPr>
        <xdr:cNvSpPr txBox="1"/>
      </xdr:nvSpPr>
      <xdr:spPr>
        <a:xfrm>
          <a:off x="4274093" y="6563893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5</xdr:col>
      <xdr:colOff>480553</xdr:colOff>
      <xdr:row>23</xdr:row>
      <xdr:rowOff>0</xdr:rowOff>
    </xdr:from>
    <xdr:to>
      <xdr:col>11</xdr:col>
      <xdr:colOff>729305</xdr:colOff>
      <xdr:row>25</xdr:row>
      <xdr:rowOff>61760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E72004E-A440-49CB-AE45-585415AFD51A}"/>
            </a:ext>
          </a:extLst>
        </xdr:cNvPr>
        <xdr:cNvSpPr txBox="1"/>
      </xdr:nvSpPr>
      <xdr:spPr>
        <a:xfrm>
          <a:off x="5584833" y="5972735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25</xdr:row>
      <xdr:rowOff>130608</xdr:rowOff>
    </xdr:from>
    <xdr:to>
      <xdr:col>3</xdr:col>
      <xdr:colOff>1705006</xdr:colOff>
      <xdr:row>27</xdr:row>
      <xdr:rowOff>174092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1D8E1E5B-CA9B-45F9-8916-254553188CF0}"/>
            </a:ext>
          </a:extLst>
        </xdr:cNvPr>
        <xdr:cNvSpPr txBox="1"/>
      </xdr:nvSpPr>
      <xdr:spPr>
        <a:xfrm>
          <a:off x="1306263" y="6562784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  <xdr:twoCellAnchor>
    <xdr:from>
      <xdr:col>1</xdr:col>
      <xdr:colOff>0</xdr:colOff>
      <xdr:row>51</xdr:row>
      <xdr:rowOff>0</xdr:rowOff>
    </xdr:from>
    <xdr:to>
      <xdr:col>3</xdr:col>
      <xdr:colOff>748204</xdr:colOff>
      <xdr:row>53</xdr:row>
      <xdr:rowOff>99003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6F24BD3A-4B26-4B0B-B7C5-96EB11D3C102}"/>
            </a:ext>
          </a:extLst>
        </xdr:cNvPr>
        <xdr:cNvSpPr txBox="1"/>
      </xdr:nvSpPr>
      <xdr:spPr>
        <a:xfrm>
          <a:off x="285751" y="13323794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693778</xdr:colOff>
      <xdr:row>51</xdr:row>
      <xdr:rowOff>2</xdr:rowOff>
    </xdr:from>
    <xdr:to>
      <xdr:col>6</xdr:col>
      <xdr:colOff>113720</xdr:colOff>
      <xdr:row>53</xdr:row>
      <xdr:rowOff>49307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FF5AF29-9E3D-40E4-82ED-2AF2D65BBE47}"/>
            </a:ext>
          </a:extLst>
        </xdr:cNvPr>
        <xdr:cNvSpPr txBox="1"/>
      </xdr:nvSpPr>
      <xdr:spPr>
        <a:xfrm>
          <a:off x="3002190" y="13323796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1965681</xdr:colOff>
      <xdr:row>53</xdr:row>
      <xdr:rowOff>131717</xdr:rowOff>
    </xdr:from>
    <xdr:to>
      <xdr:col>10</xdr:col>
      <xdr:colOff>586361</xdr:colOff>
      <xdr:row>55</xdr:row>
      <xdr:rowOff>118048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6D0C01E-E7D3-4D1F-B992-110AD9753D37}"/>
            </a:ext>
          </a:extLst>
        </xdr:cNvPr>
        <xdr:cNvSpPr txBox="1"/>
      </xdr:nvSpPr>
      <xdr:spPr>
        <a:xfrm>
          <a:off x="4274093" y="13914952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5</xdr:col>
      <xdr:colOff>480553</xdr:colOff>
      <xdr:row>51</xdr:row>
      <xdr:rowOff>0</xdr:rowOff>
    </xdr:from>
    <xdr:to>
      <xdr:col>11</xdr:col>
      <xdr:colOff>729305</xdr:colOff>
      <xdr:row>53</xdr:row>
      <xdr:rowOff>61760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E9779B8-ECF8-4372-BAF8-E20961A36CA7}"/>
            </a:ext>
          </a:extLst>
        </xdr:cNvPr>
        <xdr:cNvSpPr txBox="1"/>
      </xdr:nvSpPr>
      <xdr:spPr>
        <a:xfrm>
          <a:off x="5584833" y="13323794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53</xdr:row>
      <xdr:rowOff>130608</xdr:rowOff>
    </xdr:from>
    <xdr:to>
      <xdr:col>3</xdr:col>
      <xdr:colOff>1705006</xdr:colOff>
      <xdr:row>55</xdr:row>
      <xdr:rowOff>174093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81640648-4AC9-451C-963B-F075308E1604}"/>
            </a:ext>
          </a:extLst>
        </xdr:cNvPr>
        <xdr:cNvSpPr txBox="1"/>
      </xdr:nvSpPr>
      <xdr:spPr>
        <a:xfrm>
          <a:off x="1306263" y="13913843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3</xdr:col>
      <xdr:colOff>748204</xdr:colOff>
      <xdr:row>80</xdr:row>
      <xdr:rowOff>99003</xdr:rowOff>
    </xdr:to>
    <xdr:sp macro="" textlink="">
      <xdr:nvSpPr>
        <xdr:cNvPr id="16" name="TextBox 2">
          <a:extLst>
            <a:ext uri="{FF2B5EF4-FFF2-40B4-BE49-F238E27FC236}">
              <a16:creationId xmlns:a16="http://schemas.microsoft.com/office/drawing/2014/main" id="{AFFC7ED8-44FA-4EDF-9B13-4BFEFC54B243}"/>
            </a:ext>
          </a:extLst>
        </xdr:cNvPr>
        <xdr:cNvSpPr txBox="1"/>
      </xdr:nvSpPr>
      <xdr:spPr>
        <a:xfrm>
          <a:off x="285751" y="16999324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693778</xdr:colOff>
      <xdr:row>78</xdr:row>
      <xdr:rowOff>2</xdr:rowOff>
    </xdr:from>
    <xdr:to>
      <xdr:col>6</xdr:col>
      <xdr:colOff>113720</xdr:colOff>
      <xdr:row>80</xdr:row>
      <xdr:rowOff>49307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827F300-51FC-4F68-9CE8-837EF2D30195}"/>
            </a:ext>
          </a:extLst>
        </xdr:cNvPr>
        <xdr:cNvSpPr txBox="1"/>
      </xdr:nvSpPr>
      <xdr:spPr>
        <a:xfrm>
          <a:off x="3002190" y="16999326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1965681</xdr:colOff>
      <xdr:row>80</xdr:row>
      <xdr:rowOff>131717</xdr:rowOff>
    </xdr:from>
    <xdr:to>
      <xdr:col>10</xdr:col>
      <xdr:colOff>586361</xdr:colOff>
      <xdr:row>83</xdr:row>
      <xdr:rowOff>39607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2913AC2-219F-4036-950C-AE73B3726ED4}"/>
            </a:ext>
          </a:extLst>
        </xdr:cNvPr>
        <xdr:cNvSpPr txBox="1"/>
      </xdr:nvSpPr>
      <xdr:spPr>
        <a:xfrm>
          <a:off x="4274093" y="17590482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5</xdr:col>
      <xdr:colOff>480553</xdr:colOff>
      <xdr:row>78</xdr:row>
      <xdr:rowOff>0</xdr:rowOff>
    </xdr:from>
    <xdr:to>
      <xdr:col>11</xdr:col>
      <xdr:colOff>729305</xdr:colOff>
      <xdr:row>80</xdr:row>
      <xdr:rowOff>61760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09C4C20-2CD2-4632-944A-8B6336FFE4B2}"/>
            </a:ext>
          </a:extLst>
        </xdr:cNvPr>
        <xdr:cNvSpPr txBox="1"/>
      </xdr:nvSpPr>
      <xdr:spPr>
        <a:xfrm>
          <a:off x="5584833" y="16999324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80</xdr:row>
      <xdr:rowOff>130608</xdr:rowOff>
    </xdr:from>
    <xdr:to>
      <xdr:col>3</xdr:col>
      <xdr:colOff>1705006</xdr:colOff>
      <xdr:row>83</xdr:row>
      <xdr:rowOff>95652</xdr:rowOff>
    </xdr:to>
    <xdr:sp macro="" textlink="">
      <xdr:nvSpPr>
        <xdr:cNvPr id="20" name="TextBox 2">
          <a:extLst>
            <a:ext uri="{FF2B5EF4-FFF2-40B4-BE49-F238E27FC236}">
              <a16:creationId xmlns:a16="http://schemas.microsoft.com/office/drawing/2014/main" id="{18184D89-7078-4CCF-AEA5-796CDBB20294}"/>
            </a:ext>
          </a:extLst>
        </xdr:cNvPr>
        <xdr:cNvSpPr txBox="1"/>
      </xdr:nvSpPr>
      <xdr:spPr>
        <a:xfrm>
          <a:off x="1306263" y="17589373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10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5..........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3</xdr:col>
      <xdr:colOff>524087</xdr:colOff>
      <xdr:row>24</xdr:row>
      <xdr:rowOff>99003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6DBBD4D1-1049-4E18-9DE7-0D86D045FDCE}"/>
            </a:ext>
          </a:extLst>
        </xdr:cNvPr>
        <xdr:cNvSpPr txBox="1"/>
      </xdr:nvSpPr>
      <xdr:spPr>
        <a:xfrm>
          <a:off x="285751" y="5283574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469661</xdr:colOff>
      <xdr:row>22</xdr:row>
      <xdr:rowOff>2</xdr:rowOff>
    </xdr:from>
    <xdr:to>
      <xdr:col>5</xdr:col>
      <xdr:colOff>371455</xdr:colOff>
      <xdr:row>24</xdr:row>
      <xdr:rowOff>49307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2E1A37-3A7A-4F1B-8A39-763157BFEF1E}"/>
            </a:ext>
          </a:extLst>
        </xdr:cNvPr>
        <xdr:cNvSpPr txBox="1"/>
      </xdr:nvSpPr>
      <xdr:spPr>
        <a:xfrm>
          <a:off x="3002190" y="5283576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1741564</xdr:colOff>
      <xdr:row>24</xdr:row>
      <xdr:rowOff>131717</xdr:rowOff>
    </xdr:from>
    <xdr:to>
      <xdr:col>10</xdr:col>
      <xdr:colOff>362243</xdr:colOff>
      <xdr:row>26</xdr:row>
      <xdr:rowOff>168475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B0E708A-CAF6-435A-8108-0E991C9B56CC}"/>
            </a:ext>
          </a:extLst>
        </xdr:cNvPr>
        <xdr:cNvSpPr txBox="1"/>
      </xdr:nvSpPr>
      <xdr:spPr>
        <a:xfrm>
          <a:off x="4274093" y="5874732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5</xdr:col>
      <xdr:colOff>256435</xdr:colOff>
      <xdr:row>22</xdr:row>
      <xdr:rowOff>0</xdr:rowOff>
    </xdr:from>
    <xdr:to>
      <xdr:col>11</xdr:col>
      <xdr:colOff>505187</xdr:colOff>
      <xdr:row>24</xdr:row>
      <xdr:rowOff>61760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9A8653A-D945-485F-972D-A5807AFE03FB}"/>
            </a:ext>
          </a:extLst>
        </xdr:cNvPr>
        <xdr:cNvSpPr txBox="1"/>
      </xdr:nvSpPr>
      <xdr:spPr>
        <a:xfrm>
          <a:off x="5584833" y="5283574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24</xdr:row>
      <xdr:rowOff>130608</xdr:rowOff>
    </xdr:from>
    <xdr:to>
      <xdr:col>3</xdr:col>
      <xdr:colOff>1480889</xdr:colOff>
      <xdr:row>27</xdr:row>
      <xdr:rowOff>45225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D54DB402-028E-4AF4-A595-84916A0A5168}"/>
            </a:ext>
          </a:extLst>
        </xdr:cNvPr>
        <xdr:cNvSpPr txBox="1"/>
      </xdr:nvSpPr>
      <xdr:spPr>
        <a:xfrm>
          <a:off x="1306263" y="5873623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06.............</a:t>
          </a:r>
        </a:p>
      </xdr:txBody>
    </xdr:sp>
    <xdr:clientData/>
  </xdr:twoCellAnchor>
  <xdr:twoCellAnchor>
    <xdr:from>
      <xdr:col>10</xdr:col>
      <xdr:colOff>5444</xdr:colOff>
      <xdr:row>31</xdr:row>
      <xdr:rowOff>119740</xdr:rowOff>
    </xdr:from>
    <xdr:to>
      <xdr:col>12</xdr:col>
      <xdr:colOff>261258</xdr:colOff>
      <xdr:row>33</xdr:row>
      <xdr:rowOff>27764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 txBox="1"/>
      </xdr:nvSpPr>
      <xdr:spPr>
        <a:xfrm>
          <a:off x="7374432" y="119740"/>
          <a:ext cx="2021861" cy="37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07.............</a:t>
          </a:r>
        </a:p>
      </xdr:txBody>
    </xdr:sp>
    <xdr:clientData/>
  </xdr:twoCellAnchor>
  <xdr:twoCellAnchor>
    <xdr:from>
      <xdr:col>10</xdr:col>
      <xdr:colOff>5444</xdr:colOff>
      <xdr:row>64</xdr:row>
      <xdr:rowOff>119740</xdr:rowOff>
    </xdr:from>
    <xdr:to>
      <xdr:col>12</xdr:col>
      <xdr:colOff>261258</xdr:colOff>
      <xdr:row>66</xdr:row>
      <xdr:rowOff>27764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SpPr txBox="1"/>
      </xdr:nvSpPr>
      <xdr:spPr>
        <a:xfrm>
          <a:off x="7374432" y="7112211"/>
          <a:ext cx="2021861" cy="37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08.............</a:t>
          </a:r>
        </a:p>
      </xdr:txBody>
    </xdr:sp>
    <xdr:clientData/>
  </xdr:twoCellAnchor>
  <xdr:twoCellAnchor>
    <xdr:from>
      <xdr:col>10</xdr:col>
      <xdr:colOff>5444</xdr:colOff>
      <xdr:row>96</xdr:row>
      <xdr:rowOff>119740</xdr:rowOff>
    </xdr:from>
    <xdr:to>
      <xdr:col>12</xdr:col>
      <xdr:colOff>261258</xdr:colOff>
      <xdr:row>98</xdr:row>
      <xdr:rowOff>27764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SpPr txBox="1"/>
      </xdr:nvSpPr>
      <xdr:spPr>
        <a:xfrm>
          <a:off x="7374432" y="14104681"/>
          <a:ext cx="2021861" cy="37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09.............</a:t>
          </a:r>
        </a:p>
      </xdr:txBody>
    </xdr:sp>
    <xdr:clientData/>
  </xdr:twoCellAnchor>
  <xdr:twoCellAnchor>
    <xdr:from>
      <xdr:col>10</xdr:col>
      <xdr:colOff>5444</xdr:colOff>
      <xdr:row>128</xdr:row>
      <xdr:rowOff>119740</xdr:rowOff>
    </xdr:from>
    <xdr:to>
      <xdr:col>12</xdr:col>
      <xdr:colOff>261258</xdr:colOff>
      <xdr:row>130</xdr:row>
      <xdr:rowOff>27764</xdr:rowOff>
    </xdr:to>
    <xdr:sp macro="" textlink="">
      <xdr:nvSpPr>
        <xdr:cNvPr id="11" name="TextBox 2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SpPr txBox="1"/>
      </xdr:nvSpPr>
      <xdr:spPr>
        <a:xfrm>
          <a:off x="7374432" y="28089622"/>
          <a:ext cx="2021861" cy="37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10.............</a:t>
          </a:r>
        </a:p>
      </xdr:txBody>
    </xdr:sp>
    <xdr:clientData/>
  </xdr:twoCellAnchor>
  <xdr:twoCellAnchor>
    <xdr:from>
      <xdr:col>10</xdr:col>
      <xdr:colOff>5444</xdr:colOff>
      <xdr:row>159</xdr:row>
      <xdr:rowOff>119740</xdr:rowOff>
    </xdr:from>
    <xdr:to>
      <xdr:col>12</xdr:col>
      <xdr:colOff>261258</xdr:colOff>
      <xdr:row>161</xdr:row>
      <xdr:rowOff>27764</xdr:rowOff>
    </xdr:to>
    <xdr:sp macro="" textlink="">
      <xdr:nvSpPr>
        <xdr:cNvPr id="52" name="TextBox 2">
          <a:extLst>
            <a:ext uri="{FF2B5EF4-FFF2-40B4-BE49-F238E27FC236}">
              <a16:creationId xmlns:a16="http://schemas.microsoft.com/office/drawing/2014/main" id="{9D04FDF0-D6F5-419B-9861-DB1212DCEF58}"/>
            </a:ext>
          </a:extLst>
        </xdr:cNvPr>
        <xdr:cNvSpPr txBox="1"/>
      </xdr:nvSpPr>
      <xdr:spPr>
        <a:xfrm>
          <a:off x="7390120" y="27193152"/>
          <a:ext cx="2037550" cy="3786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11.............</a:t>
          </a:r>
        </a:p>
      </xdr:txBody>
    </xdr:sp>
    <xdr:clientData/>
  </xdr:twoCellAnchor>
  <xdr:twoCellAnchor>
    <xdr:from>
      <xdr:col>3</xdr:col>
      <xdr:colOff>1962759</xdr:colOff>
      <xdr:row>27</xdr:row>
      <xdr:rowOff>127820</xdr:rowOff>
    </xdr:from>
    <xdr:to>
      <xdr:col>10</xdr:col>
      <xdr:colOff>582951</xdr:colOff>
      <xdr:row>29</xdr:row>
      <xdr:rowOff>110251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D97508E-E45E-4503-AFB0-A72923881761}"/>
            </a:ext>
          </a:extLst>
        </xdr:cNvPr>
        <xdr:cNvSpPr txBox="1"/>
      </xdr:nvSpPr>
      <xdr:spPr>
        <a:xfrm>
          <a:off x="4271171" y="6559996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478605</xdr:colOff>
      <xdr:row>25</xdr:row>
      <xdr:rowOff>0</xdr:rowOff>
    </xdr:from>
    <xdr:to>
      <xdr:col>11</xdr:col>
      <xdr:colOff>729305</xdr:colOff>
      <xdr:row>27</xdr:row>
      <xdr:rowOff>57863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9C45FD7-432B-4996-9305-8E045FA62DE5}"/>
            </a:ext>
          </a:extLst>
        </xdr:cNvPr>
        <xdr:cNvSpPr txBox="1"/>
      </xdr:nvSpPr>
      <xdr:spPr>
        <a:xfrm>
          <a:off x="5582885" y="5972735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251449</xdr:colOff>
      <xdr:row>27</xdr:row>
      <xdr:rowOff>126711</xdr:rowOff>
    </xdr:from>
    <xdr:to>
      <xdr:col>3</xdr:col>
      <xdr:colOff>1702084</xdr:colOff>
      <xdr:row>29</xdr:row>
      <xdr:rowOff>166296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5FACED8F-802F-4CEB-A8E2-816C0BC8AAB7}"/>
            </a:ext>
          </a:extLst>
        </xdr:cNvPr>
        <xdr:cNvSpPr txBox="1"/>
      </xdr:nvSpPr>
      <xdr:spPr>
        <a:xfrm>
          <a:off x="1304802" y="6558887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3</xdr:col>
      <xdr:colOff>1962759</xdr:colOff>
      <xdr:row>60</xdr:row>
      <xdr:rowOff>127820</xdr:rowOff>
    </xdr:from>
    <xdr:to>
      <xdr:col>10</xdr:col>
      <xdr:colOff>582951</xdr:colOff>
      <xdr:row>62</xdr:row>
      <xdr:rowOff>110251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F1693D0F-DCFE-4281-9792-D36A487A6531}"/>
            </a:ext>
          </a:extLst>
        </xdr:cNvPr>
        <xdr:cNvSpPr txBox="1"/>
      </xdr:nvSpPr>
      <xdr:spPr>
        <a:xfrm>
          <a:off x="4271171" y="14090349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478605</xdr:colOff>
      <xdr:row>58</xdr:row>
      <xdr:rowOff>0</xdr:rowOff>
    </xdr:from>
    <xdr:to>
      <xdr:col>11</xdr:col>
      <xdr:colOff>729305</xdr:colOff>
      <xdr:row>60</xdr:row>
      <xdr:rowOff>57863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5364922-5DAC-406C-BEEF-387397B2492A}"/>
            </a:ext>
          </a:extLst>
        </xdr:cNvPr>
        <xdr:cNvSpPr txBox="1"/>
      </xdr:nvSpPr>
      <xdr:spPr>
        <a:xfrm>
          <a:off x="5582885" y="13503088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251449</xdr:colOff>
      <xdr:row>60</xdr:row>
      <xdr:rowOff>126711</xdr:rowOff>
    </xdr:from>
    <xdr:to>
      <xdr:col>3</xdr:col>
      <xdr:colOff>1702084</xdr:colOff>
      <xdr:row>62</xdr:row>
      <xdr:rowOff>166296</xdr:rowOff>
    </xdr:to>
    <xdr:sp macro="" textlink="">
      <xdr:nvSpPr>
        <xdr:cNvPr id="16" name="TextBox 2">
          <a:extLst>
            <a:ext uri="{FF2B5EF4-FFF2-40B4-BE49-F238E27FC236}">
              <a16:creationId xmlns:a16="http://schemas.microsoft.com/office/drawing/2014/main" id="{3C0868B6-D153-45F3-A0A0-5792B55AC8C1}"/>
            </a:ext>
          </a:extLst>
        </xdr:cNvPr>
        <xdr:cNvSpPr txBox="1"/>
      </xdr:nvSpPr>
      <xdr:spPr>
        <a:xfrm>
          <a:off x="1304802" y="14089240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3</xdr:col>
      <xdr:colOff>1962759</xdr:colOff>
      <xdr:row>92</xdr:row>
      <xdr:rowOff>127820</xdr:rowOff>
    </xdr:from>
    <xdr:to>
      <xdr:col>10</xdr:col>
      <xdr:colOff>582951</xdr:colOff>
      <xdr:row>94</xdr:row>
      <xdr:rowOff>110251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75440B13-B11B-4B32-B0FB-283958E18541}"/>
            </a:ext>
          </a:extLst>
        </xdr:cNvPr>
        <xdr:cNvSpPr txBox="1"/>
      </xdr:nvSpPr>
      <xdr:spPr>
        <a:xfrm>
          <a:off x="4271171" y="21390982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478605</xdr:colOff>
      <xdr:row>90</xdr:row>
      <xdr:rowOff>0</xdr:rowOff>
    </xdr:from>
    <xdr:to>
      <xdr:col>11</xdr:col>
      <xdr:colOff>729305</xdr:colOff>
      <xdr:row>92</xdr:row>
      <xdr:rowOff>57863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259C48FB-B99C-4C76-8343-BE92CC50A137}"/>
            </a:ext>
          </a:extLst>
        </xdr:cNvPr>
        <xdr:cNvSpPr txBox="1"/>
      </xdr:nvSpPr>
      <xdr:spPr>
        <a:xfrm>
          <a:off x="5582885" y="20803721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251449</xdr:colOff>
      <xdr:row>92</xdr:row>
      <xdr:rowOff>126711</xdr:rowOff>
    </xdr:from>
    <xdr:to>
      <xdr:col>3</xdr:col>
      <xdr:colOff>1702084</xdr:colOff>
      <xdr:row>94</xdr:row>
      <xdr:rowOff>166296</xdr:rowOff>
    </xdr:to>
    <xdr:sp macro="" textlink="">
      <xdr:nvSpPr>
        <xdr:cNvPr id="21" name="TextBox 2">
          <a:extLst>
            <a:ext uri="{FF2B5EF4-FFF2-40B4-BE49-F238E27FC236}">
              <a16:creationId xmlns:a16="http://schemas.microsoft.com/office/drawing/2014/main" id="{32AFFD26-C2DC-44B2-8F19-3DD866C629BF}"/>
            </a:ext>
          </a:extLst>
        </xdr:cNvPr>
        <xdr:cNvSpPr txBox="1"/>
      </xdr:nvSpPr>
      <xdr:spPr>
        <a:xfrm>
          <a:off x="1304802" y="21389873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3</xdr:col>
      <xdr:colOff>1962759</xdr:colOff>
      <xdr:row>124</xdr:row>
      <xdr:rowOff>127820</xdr:rowOff>
    </xdr:from>
    <xdr:to>
      <xdr:col>10</xdr:col>
      <xdr:colOff>582951</xdr:colOff>
      <xdr:row>126</xdr:row>
      <xdr:rowOff>110252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C5BDCA57-B043-43CF-AFD2-31BC3C862761}"/>
            </a:ext>
          </a:extLst>
        </xdr:cNvPr>
        <xdr:cNvSpPr txBox="1"/>
      </xdr:nvSpPr>
      <xdr:spPr>
        <a:xfrm>
          <a:off x="4271171" y="28691614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478605</xdr:colOff>
      <xdr:row>122</xdr:row>
      <xdr:rowOff>0</xdr:rowOff>
    </xdr:from>
    <xdr:to>
      <xdr:col>11</xdr:col>
      <xdr:colOff>729305</xdr:colOff>
      <xdr:row>124</xdr:row>
      <xdr:rowOff>57863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1499230-C6DF-4FB8-9399-638AC8E74E6F}"/>
            </a:ext>
          </a:extLst>
        </xdr:cNvPr>
        <xdr:cNvSpPr txBox="1"/>
      </xdr:nvSpPr>
      <xdr:spPr>
        <a:xfrm>
          <a:off x="5582885" y="28104353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251449</xdr:colOff>
      <xdr:row>124</xdr:row>
      <xdr:rowOff>126711</xdr:rowOff>
    </xdr:from>
    <xdr:to>
      <xdr:col>3</xdr:col>
      <xdr:colOff>1702084</xdr:colOff>
      <xdr:row>126</xdr:row>
      <xdr:rowOff>166297</xdr:rowOff>
    </xdr:to>
    <xdr:sp macro="" textlink="">
      <xdr:nvSpPr>
        <xdr:cNvPr id="31" name="TextBox 2">
          <a:extLst>
            <a:ext uri="{FF2B5EF4-FFF2-40B4-BE49-F238E27FC236}">
              <a16:creationId xmlns:a16="http://schemas.microsoft.com/office/drawing/2014/main" id="{E2469C9D-2907-4651-9C3D-7861EBDA196F}"/>
            </a:ext>
          </a:extLst>
        </xdr:cNvPr>
        <xdr:cNvSpPr txBox="1"/>
      </xdr:nvSpPr>
      <xdr:spPr>
        <a:xfrm>
          <a:off x="1304802" y="28690505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3</xdr:col>
      <xdr:colOff>1962759</xdr:colOff>
      <xdr:row>155</xdr:row>
      <xdr:rowOff>127819</xdr:rowOff>
    </xdr:from>
    <xdr:to>
      <xdr:col>10</xdr:col>
      <xdr:colOff>582951</xdr:colOff>
      <xdr:row>157</xdr:row>
      <xdr:rowOff>110251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20F49DF0-02AB-4CAB-885A-70C5C2345C5E}"/>
            </a:ext>
          </a:extLst>
        </xdr:cNvPr>
        <xdr:cNvSpPr txBox="1"/>
      </xdr:nvSpPr>
      <xdr:spPr>
        <a:xfrm>
          <a:off x="4271171" y="34843643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478605</xdr:colOff>
      <xdr:row>153</xdr:row>
      <xdr:rowOff>0</xdr:rowOff>
    </xdr:from>
    <xdr:to>
      <xdr:col>11</xdr:col>
      <xdr:colOff>729305</xdr:colOff>
      <xdr:row>155</xdr:row>
      <xdr:rowOff>57862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183DD618-5BCD-4DC3-83EF-DC52CE194917}"/>
            </a:ext>
          </a:extLst>
        </xdr:cNvPr>
        <xdr:cNvSpPr txBox="1"/>
      </xdr:nvSpPr>
      <xdr:spPr>
        <a:xfrm>
          <a:off x="5582885" y="34256382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251449</xdr:colOff>
      <xdr:row>155</xdr:row>
      <xdr:rowOff>126710</xdr:rowOff>
    </xdr:from>
    <xdr:to>
      <xdr:col>3</xdr:col>
      <xdr:colOff>1702084</xdr:colOff>
      <xdr:row>157</xdr:row>
      <xdr:rowOff>166296</xdr:rowOff>
    </xdr:to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A632B6AB-1A06-419A-AAD7-7641EEFFD412}"/>
            </a:ext>
          </a:extLst>
        </xdr:cNvPr>
        <xdr:cNvSpPr txBox="1"/>
      </xdr:nvSpPr>
      <xdr:spPr>
        <a:xfrm>
          <a:off x="1304802" y="34842534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3</xdr:col>
      <xdr:colOff>1962759</xdr:colOff>
      <xdr:row>177</xdr:row>
      <xdr:rowOff>127819</xdr:rowOff>
    </xdr:from>
    <xdr:to>
      <xdr:col>10</xdr:col>
      <xdr:colOff>582951</xdr:colOff>
      <xdr:row>180</xdr:row>
      <xdr:rowOff>31810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B969FDDF-5E03-4D84-9D48-EDF82EF323D6}"/>
            </a:ext>
          </a:extLst>
        </xdr:cNvPr>
        <xdr:cNvSpPr txBox="1"/>
      </xdr:nvSpPr>
      <xdr:spPr>
        <a:xfrm>
          <a:off x="4271171" y="40076790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478605</xdr:colOff>
      <xdr:row>175</xdr:row>
      <xdr:rowOff>0</xdr:rowOff>
    </xdr:from>
    <xdr:to>
      <xdr:col>11</xdr:col>
      <xdr:colOff>729305</xdr:colOff>
      <xdr:row>177</xdr:row>
      <xdr:rowOff>57862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7638F2B-B34E-4508-9D26-EFD28EF358C7}"/>
            </a:ext>
          </a:extLst>
        </xdr:cNvPr>
        <xdr:cNvSpPr txBox="1"/>
      </xdr:nvSpPr>
      <xdr:spPr>
        <a:xfrm>
          <a:off x="5582885" y="39489529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251449</xdr:colOff>
      <xdr:row>177</xdr:row>
      <xdr:rowOff>126710</xdr:rowOff>
    </xdr:from>
    <xdr:to>
      <xdr:col>3</xdr:col>
      <xdr:colOff>1702084</xdr:colOff>
      <xdr:row>180</xdr:row>
      <xdr:rowOff>87855</xdr:rowOff>
    </xdr:to>
    <xdr:sp macro="" textlink="">
      <xdr:nvSpPr>
        <xdr:cNvPr id="41" name="TextBox 2">
          <a:extLst>
            <a:ext uri="{FF2B5EF4-FFF2-40B4-BE49-F238E27FC236}">
              <a16:creationId xmlns:a16="http://schemas.microsoft.com/office/drawing/2014/main" id="{F3B4927B-BFE0-4581-A2D5-ED92C327B172}"/>
            </a:ext>
          </a:extLst>
        </xdr:cNvPr>
        <xdr:cNvSpPr txBox="1"/>
      </xdr:nvSpPr>
      <xdr:spPr>
        <a:xfrm>
          <a:off x="1304802" y="40075681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745282</xdr:colOff>
      <xdr:row>27</xdr:row>
      <xdr:rowOff>95106</xdr:rowOff>
    </xdr:to>
    <xdr:sp macro="" textlink="">
      <xdr:nvSpPr>
        <xdr:cNvPr id="56" name="TextBox 2">
          <a:extLst>
            <a:ext uri="{FF2B5EF4-FFF2-40B4-BE49-F238E27FC236}">
              <a16:creationId xmlns:a16="http://schemas.microsoft.com/office/drawing/2014/main" id="{0A6BCC8B-ABA6-485D-BBC3-15E51B2E4747}"/>
            </a:ext>
          </a:extLst>
        </xdr:cNvPr>
        <xdr:cNvSpPr txBox="1"/>
      </xdr:nvSpPr>
      <xdr:spPr>
        <a:xfrm>
          <a:off x="285751" y="5972735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690856</xdr:colOff>
      <xdr:row>25</xdr:row>
      <xdr:rowOff>2</xdr:rowOff>
    </xdr:from>
    <xdr:to>
      <xdr:col>6</xdr:col>
      <xdr:colOff>110310</xdr:colOff>
      <xdr:row>27</xdr:row>
      <xdr:rowOff>45410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B2E580FF-7EE5-4638-8417-8C23AFF2F5F5}"/>
            </a:ext>
          </a:extLst>
        </xdr:cNvPr>
        <xdr:cNvSpPr txBox="1"/>
      </xdr:nvSpPr>
      <xdr:spPr>
        <a:xfrm>
          <a:off x="2999268" y="5972737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3</xdr:col>
      <xdr:colOff>745282</xdr:colOff>
      <xdr:row>60</xdr:row>
      <xdr:rowOff>95106</xdr:rowOff>
    </xdr:to>
    <xdr:sp macro="" textlink="">
      <xdr:nvSpPr>
        <xdr:cNvPr id="58" name="TextBox 2">
          <a:extLst>
            <a:ext uri="{FF2B5EF4-FFF2-40B4-BE49-F238E27FC236}">
              <a16:creationId xmlns:a16="http://schemas.microsoft.com/office/drawing/2014/main" id="{76156851-3212-488A-BA8B-FB8FB6E18809}"/>
            </a:ext>
          </a:extLst>
        </xdr:cNvPr>
        <xdr:cNvSpPr txBox="1"/>
      </xdr:nvSpPr>
      <xdr:spPr>
        <a:xfrm>
          <a:off x="285751" y="13503088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690856</xdr:colOff>
      <xdr:row>58</xdr:row>
      <xdr:rowOff>2</xdr:rowOff>
    </xdr:from>
    <xdr:to>
      <xdr:col>6</xdr:col>
      <xdr:colOff>110310</xdr:colOff>
      <xdr:row>60</xdr:row>
      <xdr:rowOff>45410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1A7772C1-73A8-4E47-A4F9-44B571D1E508}"/>
            </a:ext>
          </a:extLst>
        </xdr:cNvPr>
        <xdr:cNvSpPr txBox="1"/>
      </xdr:nvSpPr>
      <xdr:spPr>
        <a:xfrm>
          <a:off x="2999268" y="13503090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  <xdr:twoCellAnchor>
    <xdr:from>
      <xdr:col>1</xdr:col>
      <xdr:colOff>0</xdr:colOff>
      <xdr:row>90</xdr:row>
      <xdr:rowOff>0</xdr:rowOff>
    </xdr:from>
    <xdr:to>
      <xdr:col>3</xdr:col>
      <xdr:colOff>745282</xdr:colOff>
      <xdr:row>92</xdr:row>
      <xdr:rowOff>95106</xdr:rowOff>
    </xdr:to>
    <xdr:sp macro="" textlink="">
      <xdr:nvSpPr>
        <xdr:cNvPr id="60" name="TextBox 2">
          <a:extLst>
            <a:ext uri="{FF2B5EF4-FFF2-40B4-BE49-F238E27FC236}">
              <a16:creationId xmlns:a16="http://schemas.microsoft.com/office/drawing/2014/main" id="{DCD62AE2-784B-477B-98B9-6118A397C542}"/>
            </a:ext>
          </a:extLst>
        </xdr:cNvPr>
        <xdr:cNvSpPr txBox="1"/>
      </xdr:nvSpPr>
      <xdr:spPr>
        <a:xfrm>
          <a:off x="285751" y="20803721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690856</xdr:colOff>
      <xdr:row>90</xdr:row>
      <xdr:rowOff>2</xdr:rowOff>
    </xdr:from>
    <xdr:to>
      <xdr:col>6</xdr:col>
      <xdr:colOff>110310</xdr:colOff>
      <xdr:row>92</xdr:row>
      <xdr:rowOff>45410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16DBE14-FF42-4E88-9189-DEB338601711}"/>
            </a:ext>
          </a:extLst>
        </xdr:cNvPr>
        <xdr:cNvSpPr txBox="1"/>
      </xdr:nvSpPr>
      <xdr:spPr>
        <a:xfrm>
          <a:off x="2999268" y="20803723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  <xdr:twoCellAnchor>
    <xdr:from>
      <xdr:col>1</xdr:col>
      <xdr:colOff>0</xdr:colOff>
      <xdr:row>122</xdr:row>
      <xdr:rowOff>0</xdr:rowOff>
    </xdr:from>
    <xdr:to>
      <xdr:col>3</xdr:col>
      <xdr:colOff>745282</xdr:colOff>
      <xdr:row>124</xdr:row>
      <xdr:rowOff>95106</xdr:rowOff>
    </xdr:to>
    <xdr:sp macro="" textlink="">
      <xdr:nvSpPr>
        <xdr:cNvPr id="62" name="TextBox 2">
          <a:extLst>
            <a:ext uri="{FF2B5EF4-FFF2-40B4-BE49-F238E27FC236}">
              <a16:creationId xmlns:a16="http://schemas.microsoft.com/office/drawing/2014/main" id="{C0E3BC6E-CE3D-4C16-BCCC-96BE5056388C}"/>
            </a:ext>
          </a:extLst>
        </xdr:cNvPr>
        <xdr:cNvSpPr txBox="1"/>
      </xdr:nvSpPr>
      <xdr:spPr>
        <a:xfrm>
          <a:off x="285751" y="28104353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690856</xdr:colOff>
      <xdr:row>122</xdr:row>
      <xdr:rowOff>2</xdr:rowOff>
    </xdr:from>
    <xdr:to>
      <xdr:col>6</xdr:col>
      <xdr:colOff>110310</xdr:colOff>
      <xdr:row>124</xdr:row>
      <xdr:rowOff>45410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76FEB663-31DE-4D8B-BB81-40D3A9FFCFE2}"/>
            </a:ext>
          </a:extLst>
        </xdr:cNvPr>
        <xdr:cNvSpPr txBox="1"/>
      </xdr:nvSpPr>
      <xdr:spPr>
        <a:xfrm>
          <a:off x="2999268" y="28104355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  <xdr:twoCellAnchor>
    <xdr:from>
      <xdr:col>1</xdr:col>
      <xdr:colOff>0</xdr:colOff>
      <xdr:row>153</xdr:row>
      <xdr:rowOff>0</xdr:rowOff>
    </xdr:from>
    <xdr:to>
      <xdr:col>3</xdr:col>
      <xdr:colOff>745282</xdr:colOff>
      <xdr:row>155</xdr:row>
      <xdr:rowOff>95105</xdr:rowOff>
    </xdr:to>
    <xdr:sp macro="" textlink="">
      <xdr:nvSpPr>
        <xdr:cNvPr id="64" name="TextBox 2">
          <a:extLst>
            <a:ext uri="{FF2B5EF4-FFF2-40B4-BE49-F238E27FC236}">
              <a16:creationId xmlns:a16="http://schemas.microsoft.com/office/drawing/2014/main" id="{8752353E-F339-429B-9BF3-A3981FF6C22E}"/>
            </a:ext>
          </a:extLst>
        </xdr:cNvPr>
        <xdr:cNvSpPr txBox="1"/>
      </xdr:nvSpPr>
      <xdr:spPr>
        <a:xfrm>
          <a:off x="285751" y="34256382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690856</xdr:colOff>
      <xdr:row>153</xdr:row>
      <xdr:rowOff>2</xdr:rowOff>
    </xdr:from>
    <xdr:to>
      <xdr:col>6</xdr:col>
      <xdr:colOff>110310</xdr:colOff>
      <xdr:row>155</xdr:row>
      <xdr:rowOff>45409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39021121-ABCC-4A86-ADD9-F093513FC367}"/>
            </a:ext>
          </a:extLst>
        </xdr:cNvPr>
        <xdr:cNvSpPr txBox="1"/>
      </xdr:nvSpPr>
      <xdr:spPr>
        <a:xfrm>
          <a:off x="2999268" y="34256384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  <xdr:twoCellAnchor>
    <xdr:from>
      <xdr:col>1</xdr:col>
      <xdr:colOff>0</xdr:colOff>
      <xdr:row>175</xdr:row>
      <xdr:rowOff>0</xdr:rowOff>
    </xdr:from>
    <xdr:to>
      <xdr:col>3</xdr:col>
      <xdr:colOff>745282</xdr:colOff>
      <xdr:row>177</xdr:row>
      <xdr:rowOff>95105</xdr:rowOff>
    </xdr:to>
    <xdr:sp macro="" textlink="">
      <xdr:nvSpPr>
        <xdr:cNvPr id="66" name="TextBox 2">
          <a:extLst>
            <a:ext uri="{FF2B5EF4-FFF2-40B4-BE49-F238E27FC236}">
              <a16:creationId xmlns:a16="http://schemas.microsoft.com/office/drawing/2014/main" id="{65F910D5-16ED-485C-A25B-A2EECB502154}"/>
            </a:ext>
          </a:extLst>
        </xdr:cNvPr>
        <xdr:cNvSpPr txBox="1"/>
      </xdr:nvSpPr>
      <xdr:spPr>
        <a:xfrm>
          <a:off x="285751" y="39489529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690856</xdr:colOff>
      <xdr:row>175</xdr:row>
      <xdr:rowOff>2</xdr:rowOff>
    </xdr:from>
    <xdr:to>
      <xdr:col>6</xdr:col>
      <xdr:colOff>110310</xdr:colOff>
      <xdr:row>177</xdr:row>
      <xdr:rowOff>45409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269EF97C-70D9-4911-B5E9-1222EC5F154B}"/>
            </a:ext>
          </a:extLst>
        </xdr:cNvPr>
        <xdr:cNvSpPr txBox="1"/>
      </xdr:nvSpPr>
      <xdr:spPr>
        <a:xfrm>
          <a:off x="2999268" y="39489531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12.............</a:t>
          </a:r>
        </a:p>
      </xdr:txBody>
    </xdr:sp>
    <xdr:clientData/>
  </xdr:twoCellAnchor>
  <xdr:twoCellAnchor>
    <xdr:from>
      <xdr:col>10</xdr:col>
      <xdr:colOff>5444</xdr:colOff>
      <xdr:row>29</xdr:row>
      <xdr:rowOff>119740</xdr:rowOff>
    </xdr:from>
    <xdr:to>
      <xdr:col>12</xdr:col>
      <xdr:colOff>261258</xdr:colOff>
      <xdr:row>31</xdr:row>
      <xdr:rowOff>27764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00000000-0008-0000-2200-00000D000000}"/>
            </a:ext>
          </a:extLst>
        </xdr:cNvPr>
        <xdr:cNvSpPr txBox="1"/>
      </xdr:nvSpPr>
      <xdr:spPr>
        <a:xfrm>
          <a:off x="7383397" y="7112211"/>
          <a:ext cx="2030826" cy="374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13.............</a:t>
          </a:r>
        </a:p>
      </xdr:txBody>
    </xdr:sp>
    <xdr:clientData/>
  </xdr:twoCellAnchor>
  <xdr:twoCellAnchor>
    <xdr:from>
      <xdr:col>10</xdr:col>
      <xdr:colOff>5444</xdr:colOff>
      <xdr:row>60</xdr:row>
      <xdr:rowOff>119740</xdr:rowOff>
    </xdr:from>
    <xdr:to>
      <xdr:col>12</xdr:col>
      <xdr:colOff>261258</xdr:colOff>
      <xdr:row>62</xdr:row>
      <xdr:rowOff>27764</xdr:rowOff>
    </xdr:to>
    <xdr:sp macro="" textlink="">
      <xdr:nvSpPr>
        <xdr:cNvPr id="26" name="TextBox 2">
          <a:extLst>
            <a:ext uri="{FF2B5EF4-FFF2-40B4-BE49-F238E27FC236}">
              <a16:creationId xmlns:a16="http://schemas.microsoft.com/office/drawing/2014/main" id="{5AF8F580-611A-4542-B291-B10A5835B421}"/>
            </a:ext>
          </a:extLst>
        </xdr:cNvPr>
        <xdr:cNvSpPr txBox="1"/>
      </xdr:nvSpPr>
      <xdr:spPr>
        <a:xfrm>
          <a:off x="7557408" y="14189526"/>
          <a:ext cx="2024743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14.............</a:t>
          </a:r>
        </a:p>
      </xdr:txBody>
    </xdr:sp>
    <xdr:clientData/>
  </xdr:twoCellAnchor>
  <xdr:twoCellAnchor>
    <xdr:from>
      <xdr:col>3</xdr:col>
      <xdr:colOff>1800273</xdr:colOff>
      <xdr:row>25</xdr:row>
      <xdr:rowOff>127820</xdr:rowOff>
    </xdr:from>
    <xdr:to>
      <xdr:col>10</xdr:col>
      <xdr:colOff>420465</xdr:colOff>
      <xdr:row>27</xdr:row>
      <xdr:rowOff>110251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C845D8E-98CE-4E9A-95E4-FCE1841B9682}"/>
            </a:ext>
          </a:extLst>
        </xdr:cNvPr>
        <xdr:cNvSpPr txBox="1"/>
      </xdr:nvSpPr>
      <xdr:spPr>
        <a:xfrm>
          <a:off x="4271171" y="6559996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316120</xdr:colOff>
      <xdr:row>23</xdr:row>
      <xdr:rowOff>0</xdr:rowOff>
    </xdr:from>
    <xdr:to>
      <xdr:col>11</xdr:col>
      <xdr:colOff>566820</xdr:colOff>
      <xdr:row>25</xdr:row>
      <xdr:rowOff>57863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1AED426-5137-4C16-A636-17F6DFC097A0}"/>
            </a:ext>
          </a:extLst>
        </xdr:cNvPr>
        <xdr:cNvSpPr txBox="1"/>
      </xdr:nvSpPr>
      <xdr:spPr>
        <a:xfrm>
          <a:off x="5582885" y="5972735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251449</xdr:colOff>
      <xdr:row>25</xdr:row>
      <xdr:rowOff>126711</xdr:rowOff>
    </xdr:from>
    <xdr:to>
      <xdr:col>3</xdr:col>
      <xdr:colOff>1539598</xdr:colOff>
      <xdr:row>27</xdr:row>
      <xdr:rowOff>166296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E97E9703-21EF-4331-9DF3-175E59B280F6}"/>
            </a:ext>
          </a:extLst>
        </xdr:cNvPr>
        <xdr:cNvSpPr txBox="1"/>
      </xdr:nvSpPr>
      <xdr:spPr>
        <a:xfrm>
          <a:off x="1304802" y="6558887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3</xdr:col>
      <xdr:colOff>1800273</xdr:colOff>
      <xdr:row>56</xdr:row>
      <xdr:rowOff>127820</xdr:rowOff>
    </xdr:from>
    <xdr:to>
      <xdr:col>10</xdr:col>
      <xdr:colOff>420465</xdr:colOff>
      <xdr:row>58</xdr:row>
      <xdr:rowOff>110251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590D7155-1027-48D0-A1A5-5C87481BB263}"/>
            </a:ext>
          </a:extLst>
        </xdr:cNvPr>
        <xdr:cNvSpPr txBox="1"/>
      </xdr:nvSpPr>
      <xdr:spPr>
        <a:xfrm>
          <a:off x="4271171" y="13860629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316120</xdr:colOff>
      <xdr:row>54</xdr:row>
      <xdr:rowOff>0</xdr:rowOff>
    </xdr:from>
    <xdr:to>
      <xdr:col>11</xdr:col>
      <xdr:colOff>566820</xdr:colOff>
      <xdr:row>56</xdr:row>
      <xdr:rowOff>57863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FDABEF5-CAE2-408A-9C1F-1CCB52760A30}"/>
            </a:ext>
          </a:extLst>
        </xdr:cNvPr>
        <xdr:cNvSpPr txBox="1"/>
      </xdr:nvSpPr>
      <xdr:spPr>
        <a:xfrm>
          <a:off x="5582885" y="13273368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251449</xdr:colOff>
      <xdr:row>56</xdr:row>
      <xdr:rowOff>126711</xdr:rowOff>
    </xdr:from>
    <xdr:to>
      <xdr:col>3</xdr:col>
      <xdr:colOff>1539598</xdr:colOff>
      <xdr:row>58</xdr:row>
      <xdr:rowOff>166296</xdr:rowOff>
    </xdr:to>
    <xdr:sp macro="" textlink="">
      <xdr:nvSpPr>
        <xdr:cNvPr id="21" name="TextBox 2">
          <a:extLst>
            <a:ext uri="{FF2B5EF4-FFF2-40B4-BE49-F238E27FC236}">
              <a16:creationId xmlns:a16="http://schemas.microsoft.com/office/drawing/2014/main" id="{9E7CC0B7-00B8-4131-951C-1EC43F8346B8}"/>
            </a:ext>
          </a:extLst>
        </xdr:cNvPr>
        <xdr:cNvSpPr txBox="1"/>
      </xdr:nvSpPr>
      <xdr:spPr>
        <a:xfrm>
          <a:off x="1304802" y="13859520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3</xdr:col>
      <xdr:colOff>1800273</xdr:colOff>
      <xdr:row>89</xdr:row>
      <xdr:rowOff>4554</xdr:rowOff>
    </xdr:from>
    <xdr:to>
      <xdr:col>10</xdr:col>
      <xdr:colOff>420465</xdr:colOff>
      <xdr:row>91</xdr:row>
      <xdr:rowOff>87839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AAAC595A-F2A4-479F-9319-A068DB4DBE45}"/>
            </a:ext>
          </a:extLst>
        </xdr:cNvPr>
        <xdr:cNvSpPr txBox="1"/>
      </xdr:nvSpPr>
      <xdr:spPr>
        <a:xfrm>
          <a:off x="4433655" y="20522525"/>
          <a:ext cx="3786104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(นางสาววราพรรณ  ทีอร่าม)</a:t>
          </a:r>
        </a:p>
      </xdr:txBody>
    </xdr:sp>
    <xdr:clientData/>
  </xdr:twoCellAnchor>
  <xdr:twoCellAnchor>
    <xdr:from>
      <xdr:col>5</xdr:col>
      <xdr:colOff>316120</xdr:colOff>
      <xdr:row>86</xdr:row>
      <xdr:rowOff>134471</xdr:rowOff>
    </xdr:from>
    <xdr:to>
      <xdr:col>11</xdr:col>
      <xdr:colOff>566820</xdr:colOff>
      <xdr:row>89</xdr:row>
      <xdr:rowOff>35451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C8CC226-06C8-4550-9296-734836FE7D9C}"/>
            </a:ext>
          </a:extLst>
        </xdr:cNvPr>
        <xdr:cNvSpPr txBox="1"/>
      </xdr:nvSpPr>
      <xdr:spPr>
        <a:xfrm>
          <a:off x="6176796" y="20024912"/>
          <a:ext cx="2861671" cy="528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(นางรัตนาภรณ์  ตรีภพ)</a:t>
          </a:r>
        </a:p>
      </xdr:txBody>
    </xdr:sp>
    <xdr:clientData/>
  </xdr:twoCellAnchor>
  <xdr:twoCellAnchor>
    <xdr:from>
      <xdr:col>2</xdr:col>
      <xdr:colOff>251449</xdr:colOff>
      <xdr:row>89</xdr:row>
      <xdr:rowOff>3445</xdr:rowOff>
    </xdr:from>
    <xdr:to>
      <xdr:col>3</xdr:col>
      <xdr:colOff>1539598</xdr:colOff>
      <xdr:row>91</xdr:row>
      <xdr:rowOff>143884</xdr:rowOff>
    </xdr:to>
    <xdr:sp macro="" textlink="">
      <xdr:nvSpPr>
        <xdr:cNvPr id="33" name="TextBox 2">
          <a:extLst>
            <a:ext uri="{FF2B5EF4-FFF2-40B4-BE49-F238E27FC236}">
              <a16:creationId xmlns:a16="http://schemas.microsoft.com/office/drawing/2014/main" id="{961D01C3-3697-429E-9711-696612BF624D}"/>
            </a:ext>
          </a:extLst>
        </xdr:cNvPr>
        <xdr:cNvSpPr txBox="1"/>
      </xdr:nvSpPr>
      <xdr:spPr>
        <a:xfrm>
          <a:off x="1372037" y="20521416"/>
          <a:ext cx="2800943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(นางสาววิภารัตน์  หลักหนองบุ)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3</xdr:col>
      <xdr:colOff>582796</xdr:colOff>
      <xdr:row>25</xdr:row>
      <xdr:rowOff>95106</xdr:rowOff>
    </xdr:to>
    <xdr:sp macro="" textlink="">
      <xdr:nvSpPr>
        <xdr:cNvPr id="34" name="TextBox 2">
          <a:extLst>
            <a:ext uri="{FF2B5EF4-FFF2-40B4-BE49-F238E27FC236}">
              <a16:creationId xmlns:a16="http://schemas.microsoft.com/office/drawing/2014/main" id="{F633BC41-1E20-4D4C-B5C5-5D500BB19DFB}"/>
            </a:ext>
          </a:extLst>
        </xdr:cNvPr>
        <xdr:cNvSpPr txBox="1"/>
      </xdr:nvSpPr>
      <xdr:spPr>
        <a:xfrm>
          <a:off x="285751" y="5972735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528370</xdr:colOff>
      <xdr:row>23</xdr:row>
      <xdr:rowOff>2</xdr:rowOff>
    </xdr:from>
    <xdr:to>
      <xdr:col>5</xdr:col>
      <xdr:colOff>429678</xdr:colOff>
      <xdr:row>25</xdr:row>
      <xdr:rowOff>45410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86E4F3A8-5D5D-4AED-BF29-43DBD31B05A8}"/>
            </a:ext>
          </a:extLst>
        </xdr:cNvPr>
        <xdr:cNvSpPr txBox="1"/>
      </xdr:nvSpPr>
      <xdr:spPr>
        <a:xfrm>
          <a:off x="2999268" y="5972737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3</xdr:col>
      <xdr:colOff>582796</xdr:colOff>
      <xdr:row>56</xdr:row>
      <xdr:rowOff>95106</xdr:rowOff>
    </xdr:to>
    <xdr:sp macro="" textlink="">
      <xdr:nvSpPr>
        <xdr:cNvPr id="36" name="TextBox 2">
          <a:extLst>
            <a:ext uri="{FF2B5EF4-FFF2-40B4-BE49-F238E27FC236}">
              <a16:creationId xmlns:a16="http://schemas.microsoft.com/office/drawing/2014/main" id="{7938451F-8480-4963-B3FC-EAFEDB14099C}"/>
            </a:ext>
          </a:extLst>
        </xdr:cNvPr>
        <xdr:cNvSpPr txBox="1"/>
      </xdr:nvSpPr>
      <xdr:spPr>
        <a:xfrm>
          <a:off x="285751" y="13273368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528370</xdr:colOff>
      <xdr:row>54</xdr:row>
      <xdr:rowOff>2</xdr:rowOff>
    </xdr:from>
    <xdr:to>
      <xdr:col>5</xdr:col>
      <xdr:colOff>429678</xdr:colOff>
      <xdr:row>56</xdr:row>
      <xdr:rowOff>45410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4CDC2834-683F-4700-ACBD-186B06CFC0CD}"/>
            </a:ext>
          </a:extLst>
        </xdr:cNvPr>
        <xdr:cNvSpPr txBox="1"/>
      </xdr:nvSpPr>
      <xdr:spPr>
        <a:xfrm>
          <a:off x="2999268" y="13273370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  <xdr:twoCellAnchor>
    <xdr:from>
      <xdr:col>1</xdr:col>
      <xdr:colOff>0</xdr:colOff>
      <xdr:row>86</xdr:row>
      <xdr:rowOff>134471</xdr:rowOff>
    </xdr:from>
    <xdr:to>
      <xdr:col>3</xdr:col>
      <xdr:colOff>582796</xdr:colOff>
      <xdr:row>89</xdr:row>
      <xdr:rowOff>72694</xdr:rowOff>
    </xdr:to>
    <xdr:sp macro="" textlink="">
      <xdr:nvSpPr>
        <xdr:cNvPr id="40" name="TextBox 2">
          <a:extLst>
            <a:ext uri="{FF2B5EF4-FFF2-40B4-BE49-F238E27FC236}">
              <a16:creationId xmlns:a16="http://schemas.microsoft.com/office/drawing/2014/main" id="{F60CB352-AD8A-47C1-9E05-1B83F061E9EF}"/>
            </a:ext>
          </a:extLst>
        </xdr:cNvPr>
        <xdr:cNvSpPr txBox="1"/>
      </xdr:nvSpPr>
      <xdr:spPr>
        <a:xfrm>
          <a:off x="302559" y="20024912"/>
          <a:ext cx="2913619" cy="565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(นางสาวแคชรียา  ศรีวงษา)</a:t>
          </a:r>
        </a:p>
      </xdr:txBody>
    </xdr:sp>
    <xdr:clientData/>
  </xdr:twoCellAnchor>
  <xdr:twoCellAnchor>
    <xdr:from>
      <xdr:col>3</xdr:col>
      <xdr:colOff>528370</xdr:colOff>
      <xdr:row>86</xdr:row>
      <xdr:rowOff>134473</xdr:rowOff>
    </xdr:from>
    <xdr:to>
      <xdr:col>5</xdr:col>
      <xdr:colOff>429678</xdr:colOff>
      <xdr:row>89</xdr:row>
      <xdr:rowOff>22998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48F3C01F-7826-41CA-9C88-7470C13A07DF}"/>
            </a:ext>
          </a:extLst>
        </xdr:cNvPr>
        <xdr:cNvSpPr txBox="1"/>
      </xdr:nvSpPr>
      <xdr:spPr>
        <a:xfrm>
          <a:off x="3161752" y="20024914"/>
          <a:ext cx="3128602" cy="516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(นางขวัญฤดี  สอนศรี)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5............</a:t>
          </a:r>
        </a:p>
      </xdr:txBody>
    </xdr:sp>
    <xdr:clientData/>
  </xdr:twoCellAnchor>
  <xdr:twoCellAnchor>
    <xdr:from>
      <xdr:col>10</xdr:col>
      <xdr:colOff>5444</xdr:colOff>
      <xdr:row>32</xdr:row>
      <xdr:rowOff>119740</xdr:rowOff>
    </xdr:from>
    <xdr:to>
      <xdr:col>12</xdr:col>
      <xdr:colOff>261258</xdr:colOff>
      <xdr:row>34</xdr:row>
      <xdr:rowOff>27764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SpPr txBox="1"/>
      </xdr:nvSpPr>
      <xdr:spPr>
        <a:xfrm>
          <a:off x="7385958" y="119740"/>
          <a:ext cx="2030186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16............</a:t>
          </a:r>
        </a:p>
      </xdr:txBody>
    </xdr:sp>
    <xdr:clientData/>
  </xdr:twoCellAnchor>
  <xdr:twoCellAnchor>
    <xdr:from>
      <xdr:col>10</xdr:col>
      <xdr:colOff>5444</xdr:colOff>
      <xdr:row>64</xdr:row>
      <xdr:rowOff>119740</xdr:rowOff>
    </xdr:from>
    <xdr:to>
      <xdr:col>12</xdr:col>
      <xdr:colOff>261258</xdr:colOff>
      <xdr:row>66</xdr:row>
      <xdr:rowOff>27764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SpPr txBox="1"/>
      </xdr:nvSpPr>
      <xdr:spPr>
        <a:xfrm>
          <a:off x="7385958" y="6977740"/>
          <a:ext cx="2030186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17.............</a:t>
          </a:r>
        </a:p>
      </xdr:txBody>
    </xdr:sp>
    <xdr:clientData/>
  </xdr:twoCellAnchor>
  <xdr:twoCellAnchor>
    <xdr:from>
      <xdr:col>10</xdr:col>
      <xdr:colOff>5444</xdr:colOff>
      <xdr:row>97</xdr:row>
      <xdr:rowOff>119740</xdr:rowOff>
    </xdr:from>
    <xdr:to>
      <xdr:col>12</xdr:col>
      <xdr:colOff>261258</xdr:colOff>
      <xdr:row>99</xdr:row>
      <xdr:rowOff>27764</xdr:rowOff>
    </xdr:to>
    <xdr:sp macro="" textlink="">
      <xdr:nvSpPr>
        <xdr:cNvPr id="50" name="TextBox 2">
          <a:extLst>
            <a:ext uri="{FF2B5EF4-FFF2-40B4-BE49-F238E27FC236}">
              <a16:creationId xmlns:a16="http://schemas.microsoft.com/office/drawing/2014/main" id="{7ED727CE-A0C8-48C0-BC4D-32F2683A446B}"/>
            </a:ext>
          </a:extLst>
        </xdr:cNvPr>
        <xdr:cNvSpPr txBox="1"/>
      </xdr:nvSpPr>
      <xdr:spPr>
        <a:xfrm>
          <a:off x="7394123" y="21224419"/>
          <a:ext cx="2024742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18.............</a:t>
          </a:r>
        </a:p>
      </xdr:txBody>
    </xdr:sp>
    <xdr:clientData/>
  </xdr:twoCellAnchor>
  <xdr:twoCellAnchor>
    <xdr:from>
      <xdr:col>0</xdr:col>
      <xdr:colOff>248478</xdr:colOff>
      <xdr:row>25</xdr:row>
      <xdr:rowOff>169793</xdr:rowOff>
    </xdr:from>
    <xdr:to>
      <xdr:col>3</xdr:col>
      <xdr:colOff>911042</xdr:colOff>
      <xdr:row>28</xdr:row>
      <xdr:rowOff>7983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65CC69D8-47FE-4403-873F-AF3FD3E1F1F8}"/>
            </a:ext>
          </a:extLst>
        </xdr:cNvPr>
        <xdr:cNvSpPr txBox="1"/>
      </xdr:nvSpPr>
      <xdr:spPr>
        <a:xfrm>
          <a:off x="248478" y="5864087"/>
          <a:ext cx="2973412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856616</xdr:colOff>
      <xdr:row>25</xdr:row>
      <xdr:rowOff>169795</xdr:rowOff>
    </xdr:from>
    <xdr:to>
      <xdr:col>6</xdr:col>
      <xdr:colOff>377949</xdr:colOff>
      <xdr:row>27</xdr:row>
      <xdr:rowOff>209933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EA10F43-062B-42BF-A863-F5D4B32F8149}"/>
            </a:ext>
          </a:extLst>
        </xdr:cNvPr>
        <xdr:cNvSpPr txBox="1"/>
      </xdr:nvSpPr>
      <xdr:spPr>
        <a:xfrm>
          <a:off x="3167464" y="5864089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313956</xdr:colOff>
      <xdr:row>28</xdr:row>
      <xdr:rowOff>76303</xdr:rowOff>
    </xdr:from>
    <xdr:to>
      <xdr:col>11</xdr:col>
      <xdr:colOff>604630</xdr:colOff>
      <xdr:row>30</xdr:row>
      <xdr:rowOff>75038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6BA27693-90B5-4BFE-8E3B-01136A2F641A}"/>
            </a:ext>
          </a:extLst>
        </xdr:cNvPr>
        <xdr:cNvSpPr txBox="1"/>
      </xdr:nvSpPr>
      <xdr:spPr>
        <a:xfrm>
          <a:off x="5093021" y="6569868"/>
          <a:ext cx="3355239" cy="462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6</xdr:col>
      <xdr:colOff>252301</xdr:colOff>
      <xdr:row>25</xdr:row>
      <xdr:rowOff>180785</xdr:rowOff>
    </xdr:from>
    <xdr:to>
      <xdr:col>12</xdr:col>
      <xdr:colOff>59384</xdr:colOff>
      <xdr:row>27</xdr:row>
      <xdr:rowOff>220923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EB143CC-D9C4-4F3A-A882-027D4C1B801F}"/>
            </a:ext>
          </a:extLst>
        </xdr:cNvPr>
        <xdr:cNvSpPr txBox="1"/>
      </xdr:nvSpPr>
      <xdr:spPr>
        <a:xfrm>
          <a:off x="5838921" y="5875079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639991</xdr:colOff>
      <xdr:row>28</xdr:row>
      <xdr:rowOff>65306</xdr:rowOff>
    </xdr:from>
    <xdr:to>
      <xdr:col>4</xdr:col>
      <xdr:colOff>148900</xdr:colOff>
      <xdr:row>30</xdr:row>
      <xdr:rowOff>105444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5D8C936-AB0A-4E07-8060-38FE5655E050}"/>
            </a:ext>
          </a:extLst>
        </xdr:cNvPr>
        <xdr:cNvSpPr txBox="1"/>
      </xdr:nvSpPr>
      <xdr:spPr>
        <a:xfrm>
          <a:off x="1691882" y="6442915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0</xdr:colOff>
      <xdr:row>59</xdr:row>
      <xdr:rowOff>0</xdr:rowOff>
    </xdr:from>
    <xdr:to>
      <xdr:col>3</xdr:col>
      <xdr:colOff>948314</xdr:colOff>
      <xdr:row>61</xdr:row>
      <xdr:rowOff>0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352DFDBA-63B4-4CAD-AEB3-A589380619A8}"/>
            </a:ext>
          </a:extLst>
        </xdr:cNvPr>
        <xdr:cNvSpPr txBox="1"/>
      </xdr:nvSpPr>
      <xdr:spPr>
        <a:xfrm>
          <a:off x="285750" y="13165207"/>
          <a:ext cx="2973412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893888</xdr:colOff>
      <xdr:row>59</xdr:row>
      <xdr:rowOff>2</xdr:rowOff>
    </xdr:from>
    <xdr:to>
      <xdr:col>7</xdr:col>
      <xdr:colOff>25938</xdr:colOff>
      <xdr:row>61</xdr:row>
      <xdr:rowOff>0</xdr:rowOff>
    </xdr:to>
    <xdr:sp macro="" textlink="">
      <xdr:nvSpPr>
        <xdr:cNvPr id="11" name="TextBox 2">
          <a:extLst>
            <a:ext uri="{FF2B5EF4-FFF2-40B4-BE49-F238E27FC236}">
              <a16:creationId xmlns:a16="http://schemas.microsoft.com/office/drawing/2014/main" id="{D1248F90-4B8B-4872-B0F9-CDD71F88DB34}"/>
            </a:ext>
          </a:extLst>
        </xdr:cNvPr>
        <xdr:cNvSpPr txBox="1"/>
      </xdr:nvSpPr>
      <xdr:spPr>
        <a:xfrm>
          <a:off x="3204736" y="13165209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351229</xdr:colOff>
      <xdr:row>61</xdr:row>
      <xdr:rowOff>0</xdr:rowOff>
    </xdr:from>
    <xdr:to>
      <xdr:col>11</xdr:col>
      <xdr:colOff>588066</xdr:colOff>
      <xdr:row>63</xdr:row>
      <xdr:rowOff>46669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CA3F5554-1EC5-4041-8D4B-7BA1DC95E8CC}"/>
            </a:ext>
          </a:extLst>
        </xdr:cNvPr>
        <xdr:cNvSpPr txBox="1"/>
      </xdr:nvSpPr>
      <xdr:spPr>
        <a:xfrm>
          <a:off x="5130294" y="14014174"/>
          <a:ext cx="3301402" cy="411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6</xdr:col>
      <xdr:colOff>289573</xdr:colOff>
      <xdr:row>59</xdr:row>
      <xdr:rowOff>10992</xdr:rowOff>
    </xdr:from>
    <xdr:to>
      <xdr:col>12</xdr:col>
      <xdr:colOff>96656</xdr:colOff>
      <xdr:row>61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7D6F332-8A83-4C41-86C0-5C92147613B2}"/>
            </a:ext>
          </a:extLst>
        </xdr:cNvPr>
        <xdr:cNvSpPr txBox="1"/>
      </xdr:nvSpPr>
      <xdr:spPr>
        <a:xfrm>
          <a:off x="5876193" y="13176199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677263</xdr:colOff>
      <xdr:row>61</xdr:row>
      <xdr:rowOff>0</xdr:rowOff>
    </xdr:from>
    <xdr:to>
      <xdr:col>4</xdr:col>
      <xdr:colOff>186172</xdr:colOff>
      <xdr:row>63</xdr:row>
      <xdr:rowOff>72313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54B017F-3526-45EE-8604-B19273815202}"/>
            </a:ext>
          </a:extLst>
        </xdr:cNvPr>
        <xdr:cNvSpPr txBox="1"/>
      </xdr:nvSpPr>
      <xdr:spPr>
        <a:xfrm>
          <a:off x="1729154" y="13744035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0</xdr:colOff>
      <xdr:row>92</xdr:row>
      <xdr:rowOff>0</xdr:rowOff>
    </xdr:from>
    <xdr:to>
      <xdr:col>3</xdr:col>
      <xdr:colOff>948314</xdr:colOff>
      <xdr:row>94</xdr:row>
      <xdr:rowOff>0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E12F7FFA-6F0A-45B6-9AA8-082C48328428}"/>
            </a:ext>
          </a:extLst>
        </xdr:cNvPr>
        <xdr:cNvSpPr txBox="1"/>
      </xdr:nvSpPr>
      <xdr:spPr>
        <a:xfrm>
          <a:off x="285750" y="20271685"/>
          <a:ext cx="2973412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893888</xdr:colOff>
      <xdr:row>92</xdr:row>
      <xdr:rowOff>2</xdr:rowOff>
    </xdr:from>
    <xdr:to>
      <xdr:col>7</xdr:col>
      <xdr:colOff>25938</xdr:colOff>
      <xdr:row>94</xdr:row>
      <xdr:rowOff>0</xdr:rowOff>
    </xdr:to>
    <xdr:sp macro="" textlink="">
      <xdr:nvSpPr>
        <xdr:cNvPr id="16" name="TextBox 2">
          <a:extLst>
            <a:ext uri="{FF2B5EF4-FFF2-40B4-BE49-F238E27FC236}">
              <a16:creationId xmlns:a16="http://schemas.microsoft.com/office/drawing/2014/main" id="{BE911AE3-5855-492F-8B19-5402CE6772DF}"/>
            </a:ext>
          </a:extLst>
        </xdr:cNvPr>
        <xdr:cNvSpPr txBox="1"/>
      </xdr:nvSpPr>
      <xdr:spPr>
        <a:xfrm>
          <a:off x="3204736" y="20271687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351228</xdr:colOff>
      <xdr:row>94</xdr:row>
      <xdr:rowOff>0</xdr:rowOff>
    </xdr:from>
    <xdr:to>
      <xdr:col>11</xdr:col>
      <xdr:colOff>554934</xdr:colOff>
      <xdr:row>96</xdr:row>
      <xdr:rowOff>46669</xdr:rowOff>
    </xdr:to>
    <xdr:sp macro="" textlink="">
      <xdr:nvSpPr>
        <xdr:cNvPr id="17" name="TextBox 2">
          <a:extLst>
            <a:ext uri="{FF2B5EF4-FFF2-40B4-BE49-F238E27FC236}">
              <a16:creationId xmlns:a16="http://schemas.microsoft.com/office/drawing/2014/main" id="{71DC9882-10F7-4EF9-A08A-48D29628119A}"/>
            </a:ext>
          </a:extLst>
        </xdr:cNvPr>
        <xdr:cNvSpPr txBox="1"/>
      </xdr:nvSpPr>
      <xdr:spPr>
        <a:xfrm>
          <a:off x="5130293" y="21418826"/>
          <a:ext cx="3268271" cy="411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6</xdr:col>
      <xdr:colOff>289573</xdr:colOff>
      <xdr:row>92</xdr:row>
      <xdr:rowOff>10992</xdr:rowOff>
    </xdr:from>
    <xdr:to>
      <xdr:col>12</xdr:col>
      <xdr:colOff>96656</xdr:colOff>
      <xdr:row>94</xdr:row>
      <xdr:rowOff>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CC2E99D0-F51F-4F93-BBD9-A61A18937665}"/>
            </a:ext>
          </a:extLst>
        </xdr:cNvPr>
        <xdr:cNvSpPr txBox="1"/>
      </xdr:nvSpPr>
      <xdr:spPr>
        <a:xfrm>
          <a:off x="5876193" y="20282677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677263</xdr:colOff>
      <xdr:row>94</xdr:row>
      <xdr:rowOff>0</xdr:rowOff>
    </xdr:from>
    <xdr:to>
      <xdr:col>4</xdr:col>
      <xdr:colOff>186172</xdr:colOff>
      <xdr:row>96</xdr:row>
      <xdr:rowOff>72313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970F983-029F-4906-995F-E80FFEEA0CE9}"/>
            </a:ext>
          </a:extLst>
        </xdr:cNvPr>
        <xdr:cNvSpPr txBox="1"/>
      </xdr:nvSpPr>
      <xdr:spPr>
        <a:xfrm>
          <a:off x="1729154" y="20850513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0</xdr:colOff>
      <xdr:row>112</xdr:row>
      <xdr:rowOff>0</xdr:rowOff>
    </xdr:from>
    <xdr:to>
      <xdr:col>3</xdr:col>
      <xdr:colOff>948314</xdr:colOff>
      <xdr:row>114</xdr:row>
      <xdr:rowOff>0</xdr:rowOff>
    </xdr:to>
    <xdr:sp macro="" textlink="">
      <xdr:nvSpPr>
        <xdr:cNvPr id="37" name="TextBox 2">
          <a:extLst>
            <a:ext uri="{FF2B5EF4-FFF2-40B4-BE49-F238E27FC236}">
              <a16:creationId xmlns:a16="http://schemas.microsoft.com/office/drawing/2014/main" id="{1886E832-A481-4DBE-A7F4-89A212D6FFBA}"/>
            </a:ext>
          </a:extLst>
        </xdr:cNvPr>
        <xdr:cNvSpPr txBox="1"/>
      </xdr:nvSpPr>
      <xdr:spPr>
        <a:xfrm>
          <a:off x="285750" y="24872674"/>
          <a:ext cx="2973412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893888</xdr:colOff>
      <xdr:row>112</xdr:row>
      <xdr:rowOff>2</xdr:rowOff>
    </xdr:from>
    <xdr:to>
      <xdr:col>7</xdr:col>
      <xdr:colOff>25938</xdr:colOff>
      <xdr:row>114</xdr:row>
      <xdr:rowOff>0</xdr:rowOff>
    </xdr:to>
    <xdr:sp macro="" textlink="">
      <xdr:nvSpPr>
        <xdr:cNvPr id="38" name="TextBox 2">
          <a:extLst>
            <a:ext uri="{FF2B5EF4-FFF2-40B4-BE49-F238E27FC236}">
              <a16:creationId xmlns:a16="http://schemas.microsoft.com/office/drawing/2014/main" id="{2F6FDAB3-D08A-4750-98F3-9BC2E68DA01B}"/>
            </a:ext>
          </a:extLst>
        </xdr:cNvPr>
        <xdr:cNvSpPr txBox="1"/>
      </xdr:nvSpPr>
      <xdr:spPr>
        <a:xfrm>
          <a:off x="3204736" y="24872676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351228</xdr:colOff>
      <xdr:row>114</xdr:row>
      <xdr:rowOff>0</xdr:rowOff>
    </xdr:from>
    <xdr:to>
      <xdr:col>11</xdr:col>
      <xdr:colOff>546652</xdr:colOff>
      <xdr:row>116</xdr:row>
      <xdr:rowOff>46669</xdr:rowOff>
    </xdr:to>
    <xdr:sp macro="" textlink="">
      <xdr:nvSpPr>
        <xdr:cNvPr id="39" name="TextBox 2">
          <a:extLst>
            <a:ext uri="{FF2B5EF4-FFF2-40B4-BE49-F238E27FC236}">
              <a16:creationId xmlns:a16="http://schemas.microsoft.com/office/drawing/2014/main" id="{A16F0D5C-B8BD-4401-8D89-46368A041EAA}"/>
            </a:ext>
          </a:extLst>
        </xdr:cNvPr>
        <xdr:cNvSpPr txBox="1"/>
      </xdr:nvSpPr>
      <xdr:spPr>
        <a:xfrm>
          <a:off x="5130293" y="25800326"/>
          <a:ext cx="3259989" cy="411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6</xdr:col>
      <xdr:colOff>289573</xdr:colOff>
      <xdr:row>112</xdr:row>
      <xdr:rowOff>10992</xdr:rowOff>
    </xdr:from>
    <xdr:to>
      <xdr:col>12</xdr:col>
      <xdr:colOff>96656</xdr:colOff>
      <xdr:row>114</xdr:row>
      <xdr:rowOff>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D26E6CB6-5361-4A4F-A660-2BB793E93606}"/>
            </a:ext>
          </a:extLst>
        </xdr:cNvPr>
        <xdr:cNvSpPr txBox="1"/>
      </xdr:nvSpPr>
      <xdr:spPr>
        <a:xfrm>
          <a:off x="5876193" y="24883666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677263</xdr:colOff>
      <xdr:row>114</xdr:row>
      <xdr:rowOff>0</xdr:rowOff>
    </xdr:from>
    <xdr:to>
      <xdr:col>4</xdr:col>
      <xdr:colOff>186172</xdr:colOff>
      <xdr:row>116</xdr:row>
      <xdr:rowOff>72313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B52B3EEC-1CAD-4BF4-B090-F0FDC6187674}"/>
            </a:ext>
          </a:extLst>
        </xdr:cNvPr>
        <xdr:cNvSpPr txBox="1"/>
      </xdr:nvSpPr>
      <xdr:spPr>
        <a:xfrm>
          <a:off x="1729154" y="25451502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19..........</a:t>
          </a:r>
        </a:p>
      </xdr:txBody>
    </xdr:sp>
    <xdr:clientData/>
  </xdr:twoCellAnchor>
  <xdr:twoCellAnchor>
    <xdr:from>
      <xdr:col>10</xdr:col>
      <xdr:colOff>5444</xdr:colOff>
      <xdr:row>32</xdr:row>
      <xdr:rowOff>119740</xdr:rowOff>
    </xdr:from>
    <xdr:to>
      <xdr:col>12</xdr:col>
      <xdr:colOff>261258</xdr:colOff>
      <xdr:row>34</xdr:row>
      <xdr:rowOff>27764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SpPr txBox="1"/>
      </xdr:nvSpPr>
      <xdr:spPr>
        <a:xfrm>
          <a:off x="7462158" y="119740"/>
          <a:ext cx="2030186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20..........</a:t>
          </a:r>
        </a:p>
      </xdr:txBody>
    </xdr:sp>
    <xdr:clientData/>
  </xdr:twoCellAnchor>
  <xdr:twoCellAnchor>
    <xdr:from>
      <xdr:col>10</xdr:col>
      <xdr:colOff>5444</xdr:colOff>
      <xdr:row>64</xdr:row>
      <xdr:rowOff>119740</xdr:rowOff>
    </xdr:from>
    <xdr:to>
      <xdr:col>12</xdr:col>
      <xdr:colOff>261258</xdr:colOff>
      <xdr:row>66</xdr:row>
      <xdr:rowOff>27764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SpPr txBox="1"/>
      </xdr:nvSpPr>
      <xdr:spPr>
        <a:xfrm>
          <a:off x="7462158" y="6977740"/>
          <a:ext cx="2030186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21..........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877912</xdr:colOff>
      <xdr:row>28</xdr:row>
      <xdr:rowOff>65961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9503811D-52DF-465F-87F7-0DEEA0EF09FC}"/>
            </a:ext>
          </a:extLst>
        </xdr:cNvPr>
        <xdr:cNvSpPr txBox="1"/>
      </xdr:nvSpPr>
      <xdr:spPr>
        <a:xfrm>
          <a:off x="285750" y="5922065"/>
          <a:ext cx="2973412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823486</xdr:colOff>
      <xdr:row>26</xdr:row>
      <xdr:rowOff>2</xdr:rowOff>
    </xdr:from>
    <xdr:to>
      <xdr:col>6</xdr:col>
      <xdr:colOff>344819</xdr:colOff>
      <xdr:row>28</xdr:row>
      <xdr:rowOff>40139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68E65EC-846A-4D25-86BF-A556B0771357}"/>
            </a:ext>
          </a:extLst>
        </xdr:cNvPr>
        <xdr:cNvSpPr txBox="1"/>
      </xdr:nvSpPr>
      <xdr:spPr>
        <a:xfrm>
          <a:off x="3204736" y="5922067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276064</xdr:colOff>
      <xdr:row>28</xdr:row>
      <xdr:rowOff>134281</xdr:rowOff>
    </xdr:from>
    <xdr:to>
      <xdr:col>11</xdr:col>
      <xdr:colOff>309357</xdr:colOff>
      <xdr:row>31</xdr:row>
      <xdr:rowOff>41907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3EDF77FD-2F2B-4CAF-8DEC-6F7B5EC0E54F}"/>
            </a:ext>
          </a:extLst>
        </xdr:cNvPr>
        <xdr:cNvSpPr txBox="1"/>
      </xdr:nvSpPr>
      <xdr:spPr>
        <a:xfrm>
          <a:off x="4686554" y="6511890"/>
          <a:ext cx="3234520" cy="454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6</xdr:col>
      <xdr:colOff>219171</xdr:colOff>
      <xdr:row>26</xdr:row>
      <xdr:rowOff>10992</xdr:rowOff>
    </xdr:from>
    <xdr:to>
      <xdr:col>12</xdr:col>
      <xdr:colOff>26255</xdr:colOff>
      <xdr:row>28</xdr:row>
      <xdr:rowOff>51129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4486E36-B98A-4B86-BF7E-F602C811E97C}"/>
            </a:ext>
          </a:extLst>
        </xdr:cNvPr>
        <xdr:cNvSpPr txBox="1"/>
      </xdr:nvSpPr>
      <xdr:spPr>
        <a:xfrm>
          <a:off x="5876193" y="5933057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677263</xdr:colOff>
      <xdr:row>28</xdr:row>
      <xdr:rowOff>123284</xdr:rowOff>
    </xdr:from>
    <xdr:to>
      <xdr:col>4</xdr:col>
      <xdr:colOff>115769</xdr:colOff>
      <xdr:row>31</xdr:row>
      <xdr:rowOff>72313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A9E1CB3-6CA7-4788-8AA1-84F19CC8DF53}"/>
            </a:ext>
          </a:extLst>
        </xdr:cNvPr>
        <xdr:cNvSpPr txBox="1"/>
      </xdr:nvSpPr>
      <xdr:spPr>
        <a:xfrm>
          <a:off x="1729154" y="6500893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0</xdr:colOff>
      <xdr:row>57</xdr:row>
      <xdr:rowOff>227771</xdr:rowOff>
    </xdr:from>
    <xdr:to>
      <xdr:col>3</xdr:col>
      <xdr:colOff>877912</xdr:colOff>
      <xdr:row>60</xdr:row>
      <xdr:rowOff>65961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88F3F1F8-DD3C-4B4E-A72D-5564316312C1}"/>
            </a:ext>
          </a:extLst>
        </xdr:cNvPr>
        <xdr:cNvSpPr txBox="1"/>
      </xdr:nvSpPr>
      <xdr:spPr>
        <a:xfrm>
          <a:off x="285750" y="13028543"/>
          <a:ext cx="2973412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823486</xdr:colOff>
      <xdr:row>58</xdr:row>
      <xdr:rowOff>2</xdr:rowOff>
    </xdr:from>
    <xdr:to>
      <xdr:col>6</xdr:col>
      <xdr:colOff>344819</xdr:colOff>
      <xdr:row>60</xdr:row>
      <xdr:rowOff>40139</xdr:rowOff>
    </xdr:to>
    <xdr:sp macro="" textlink="">
      <xdr:nvSpPr>
        <xdr:cNvPr id="11" name="TextBox 2">
          <a:extLst>
            <a:ext uri="{FF2B5EF4-FFF2-40B4-BE49-F238E27FC236}">
              <a16:creationId xmlns:a16="http://schemas.microsoft.com/office/drawing/2014/main" id="{6B583486-5472-457E-8CE9-8DFE1CDA292E}"/>
            </a:ext>
          </a:extLst>
        </xdr:cNvPr>
        <xdr:cNvSpPr txBox="1"/>
      </xdr:nvSpPr>
      <xdr:spPr>
        <a:xfrm>
          <a:off x="3204736" y="13028545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276064</xdr:colOff>
      <xdr:row>60</xdr:row>
      <xdr:rowOff>134281</xdr:rowOff>
    </xdr:from>
    <xdr:to>
      <xdr:col>11</xdr:col>
      <xdr:colOff>309357</xdr:colOff>
      <xdr:row>63</xdr:row>
      <xdr:rowOff>41907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409499B1-71C3-4D9E-971D-A5BD4C2133C6}"/>
            </a:ext>
          </a:extLst>
        </xdr:cNvPr>
        <xdr:cNvSpPr txBox="1"/>
      </xdr:nvSpPr>
      <xdr:spPr>
        <a:xfrm>
          <a:off x="4686554" y="13618368"/>
          <a:ext cx="3234520" cy="454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6</xdr:col>
      <xdr:colOff>219171</xdr:colOff>
      <xdr:row>58</xdr:row>
      <xdr:rowOff>10992</xdr:rowOff>
    </xdr:from>
    <xdr:to>
      <xdr:col>12</xdr:col>
      <xdr:colOff>26255</xdr:colOff>
      <xdr:row>60</xdr:row>
      <xdr:rowOff>51129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88C753B-1E92-4E43-A638-A462A4A465DE}"/>
            </a:ext>
          </a:extLst>
        </xdr:cNvPr>
        <xdr:cNvSpPr txBox="1"/>
      </xdr:nvSpPr>
      <xdr:spPr>
        <a:xfrm>
          <a:off x="5876193" y="13039535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677263</xdr:colOff>
      <xdr:row>60</xdr:row>
      <xdr:rowOff>123284</xdr:rowOff>
    </xdr:from>
    <xdr:to>
      <xdr:col>4</xdr:col>
      <xdr:colOff>115769</xdr:colOff>
      <xdr:row>63</xdr:row>
      <xdr:rowOff>72313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236CB24-DA98-4701-BE88-A8129B7D4FA4}"/>
            </a:ext>
          </a:extLst>
        </xdr:cNvPr>
        <xdr:cNvSpPr txBox="1"/>
      </xdr:nvSpPr>
      <xdr:spPr>
        <a:xfrm>
          <a:off x="1729154" y="13607371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0</xdr:colOff>
      <xdr:row>91</xdr:row>
      <xdr:rowOff>0</xdr:rowOff>
    </xdr:from>
    <xdr:to>
      <xdr:col>3</xdr:col>
      <xdr:colOff>877912</xdr:colOff>
      <xdr:row>93</xdr:row>
      <xdr:rowOff>65962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B223D346-EB7D-4229-9E03-FFD52DB1398E}"/>
            </a:ext>
          </a:extLst>
        </xdr:cNvPr>
        <xdr:cNvSpPr txBox="1"/>
      </xdr:nvSpPr>
      <xdr:spPr>
        <a:xfrm>
          <a:off x="285750" y="20362794"/>
          <a:ext cx="2973412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823486</xdr:colOff>
      <xdr:row>91</xdr:row>
      <xdr:rowOff>2</xdr:rowOff>
    </xdr:from>
    <xdr:to>
      <xdr:col>6</xdr:col>
      <xdr:colOff>344819</xdr:colOff>
      <xdr:row>93</xdr:row>
      <xdr:rowOff>40140</xdr:rowOff>
    </xdr:to>
    <xdr:sp macro="" textlink="">
      <xdr:nvSpPr>
        <xdr:cNvPr id="16" name="TextBox 2">
          <a:extLst>
            <a:ext uri="{FF2B5EF4-FFF2-40B4-BE49-F238E27FC236}">
              <a16:creationId xmlns:a16="http://schemas.microsoft.com/office/drawing/2014/main" id="{96FFC068-24F4-4894-BE7B-2F928880D27D}"/>
            </a:ext>
          </a:extLst>
        </xdr:cNvPr>
        <xdr:cNvSpPr txBox="1"/>
      </xdr:nvSpPr>
      <xdr:spPr>
        <a:xfrm>
          <a:off x="3204736" y="20362796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276064</xdr:colOff>
      <xdr:row>93</xdr:row>
      <xdr:rowOff>134282</xdr:rowOff>
    </xdr:from>
    <xdr:to>
      <xdr:col>11</xdr:col>
      <xdr:colOff>309357</xdr:colOff>
      <xdr:row>96</xdr:row>
      <xdr:rowOff>41907</xdr:rowOff>
    </xdr:to>
    <xdr:sp macro="" textlink="">
      <xdr:nvSpPr>
        <xdr:cNvPr id="17" name="TextBox 2">
          <a:extLst>
            <a:ext uri="{FF2B5EF4-FFF2-40B4-BE49-F238E27FC236}">
              <a16:creationId xmlns:a16="http://schemas.microsoft.com/office/drawing/2014/main" id="{CD205AF7-F8FE-45D2-A31B-FD6456EB3F31}"/>
            </a:ext>
          </a:extLst>
        </xdr:cNvPr>
        <xdr:cNvSpPr txBox="1"/>
      </xdr:nvSpPr>
      <xdr:spPr>
        <a:xfrm>
          <a:off x="4686554" y="20952619"/>
          <a:ext cx="3234520" cy="454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6</xdr:col>
      <xdr:colOff>219171</xdr:colOff>
      <xdr:row>91</xdr:row>
      <xdr:rowOff>10992</xdr:rowOff>
    </xdr:from>
    <xdr:to>
      <xdr:col>12</xdr:col>
      <xdr:colOff>26255</xdr:colOff>
      <xdr:row>93</xdr:row>
      <xdr:rowOff>51130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116B3F4-ACF6-4C12-A480-3634208FC7D5}"/>
            </a:ext>
          </a:extLst>
        </xdr:cNvPr>
        <xdr:cNvSpPr txBox="1"/>
      </xdr:nvSpPr>
      <xdr:spPr>
        <a:xfrm>
          <a:off x="5876193" y="20373786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677263</xdr:colOff>
      <xdr:row>93</xdr:row>
      <xdr:rowOff>123285</xdr:rowOff>
    </xdr:from>
    <xdr:to>
      <xdr:col>4</xdr:col>
      <xdr:colOff>115769</xdr:colOff>
      <xdr:row>96</xdr:row>
      <xdr:rowOff>72313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C860413-155D-4456-ACBE-902E1F9717E6}"/>
            </a:ext>
          </a:extLst>
        </xdr:cNvPr>
        <xdr:cNvSpPr txBox="1"/>
      </xdr:nvSpPr>
      <xdr:spPr>
        <a:xfrm>
          <a:off x="1729154" y="20941622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22.............</a:t>
          </a:r>
        </a:p>
      </xdr:txBody>
    </xdr:sp>
    <xdr:clientData/>
  </xdr:twoCellAnchor>
  <xdr:twoCellAnchor>
    <xdr:from>
      <xdr:col>10</xdr:col>
      <xdr:colOff>5444</xdr:colOff>
      <xdr:row>95</xdr:row>
      <xdr:rowOff>119740</xdr:rowOff>
    </xdr:from>
    <xdr:to>
      <xdr:col>12</xdr:col>
      <xdr:colOff>261258</xdr:colOff>
      <xdr:row>97</xdr:row>
      <xdr:rowOff>27764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00000000-0008-0000-2500-00000A000000}"/>
            </a:ext>
          </a:extLst>
        </xdr:cNvPr>
        <xdr:cNvSpPr txBox="1"/>
      </xdr:nvSpPr>
      <xdr:spPr>
        <a:xfrm>
          <a:off x="7385958" y="27551740"/>
          <a:ext cx="2030186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12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5..........</a:t>
          </a:r>
        </a:p>
      </xdr:txBody>
    </xdr:sp>
    <xdr:clientData/>
  </xdr:twoCellAnchor>
  <xdr:twoCellAnchor>
    <xdr:from>
      <xdr:col>10</xdr:col>
      <xdr:colOff>5444</xdr:colOff>
      <xdr:row>32</xdr:row>
      <xdr:rowOff>119740</xdr:rowOff>
    </xdr:from>
    <xdr:to>
      <xdr:col>12</xdr:col>
      <xdr:colOff>261258</xdr:colOff>
      <xdr:row>34</xdr:row>
      <xdr:rowOff>27764</xdr:rowOff>
    </xdr:to>
    <xdr:sp macro="" textlink="">
      <xdr:nvSpPr>
        <xdr:cNvPr id="14" name="TextBox 2">
          <a:extLst>
            <a:ext uri="{FF2B5EF4-FFF2-40B4-BE49-F238E27FC236}">
              <a16:creationId xmlns:a16="http://schemas.microsoft.com/office/drawing/2014/main" id="{49E1A80B-8627-419B-A57C-009E6E401272}"/>
            </a:ext>
          </a:extLst>
        </xdr:cNvPr>
        <xdr:cNvSpPr txBox="1"/>
      </xdr:nvSpPr>
      <xdr:spPr>
        <a:xfrm>
          <a:off x="7385958" y="119740"/>
          <a:ext cx="2030186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23.............</a:t>
          </a:r>
        </a:p>
      </xdr:txBody>
    </xdr:sp>
    <xdr:clientData/>
  </xdr:twoCellAnchor>
  <xdr:twoCellAnchor>
    <xdr:from>
      <xdr:col>10</xdr:col>
      <xdr:colOff>5444</xdr:colOff>
      <xdr:row>64</xdr:row>
      <xdr:rowOff>119740</xdr:rowOff>
    </xdr:from>
    <xdr:to>
      <xdr:col>12</xdr:col>
      <xdr:colOff>261258</xdr:colOff>
      <xdr:row>66</xdr:row>
      <xdr:rowOff>27764</xdr:rowOff>
    </xdr:to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C0E4A616-B645-4764-9E17-E2947CB12D79}"/>
            </a:ext>
          </a:extLst>
        </xdr:cNvPr>
        <xdr:cNvSpPr txBox="1"/>
      </xdr:nvSpPr>
      <xdr:spPr>
        <a:xfrm>
          <a:off x="7385958" y="6977740"/>
          <a:ext cx="2030186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24...........</a:t>
          </a:r>
        </a:p>
      </xdr:txBody>
    </xdr:sp>
    <xdr:clientData/>
  </xdr:twoCellAnchor>
  <xdr:twoCellAnchor>
    <xdr:from>
      <xdr:col>10</xdr:col>
      <xdr:colOff>5444</xdr:colOff>
      <xdr:row>127</xdr:row>
      <xdr:rowOff>119740</xdr:rowOff>
    </xdr:from>
    <xdr:to>
      <xdr:col>12</xdr:col>
      <xdr:colOff>261258</xdr:colOff>
      <xdr:row>129</xdr:row>
      <xdr:rowOff>27764</xdr:rowOff>
    </xdr:to>
    <xdr:sp macro="" textlink="">
      <xdr:nvSpPr>
        <xdr:cNvPr id="24" name="TextBox 2">
          <a:extLst>
            <a:ext uri="{FF2B5EF4-FFF2-40B4-BE49-F238E27FC236}">
              <a16:creationId xmlns:a16="http://schemas.microsoft.com/office/drawing/2014/main" id="{017F2EF4-040B-4BDB-ABFA-D0E5C65F819D}"/>
            </a:ext>
          </a:extLst>
        </xdr:cNvPr>
        <xdr:cNvSpPr txBox="1"/>
      </xdr:nvSpPr>
      <xdr:spPr>
        <a:xfrm>
          <a:off x="7394123" y="28259311"/>
          <a:ext cx="2024742" cy="397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26...........</a:t>
          </a:r>
        </a:p>
      </xdr:txBody>
    </xdr:sp>
    <xdr:clientData/>
  </xdr:twoCellAnchor>
  <xdr:twoCellAnchor>
    <xdr:from>
      <xdr:col>10</xdr:col>
      <xdr:colOff>5444</xdr:colOff>
      <xdr:row>159</xdr:row>
      <xdr:rowOff>119740</xdr:rowOff>
    </xdr:from>
    <xdr:to>
      <xdr:col>12</xdr:col>
      <xdr:colOff>261258</xdr:colOff>
      <xdr:row>161</xdr:row>
      <xdr:rowOff>27764</xdr:rowOff>
    </xdr:to>
    <xdr:sp macro="" textlink="">
      <xdr:nvSpPr>
        <xdr:cNvPr id="26" name="TextBox 2">
          <a:extLst>
            <a:ext uri="{FF2B5EF4-FFF2-40B4-BE49-F238E27FC236}">
              <a16:creationId xmlns:a16="http://schemas.microsoft.com/office/drawing/2014/main" id="{9BFB8B95-FC03-43BA-A78C-82C67D114EFD}"/>
            </a:ext>
          </a:extLst>
        </xdr:cNvPr>
        <xdr:cNvSpPr txBox="1"/>
      </xdr:nvSpPr>
      <xdr:spPr>
        <a:xfrm>
          <a:off x="7400308" y="34998558"/>
          <a:ext cx="2039586" cy="392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27.............</a:t>
          </a:r>
        </a:p>
      </xdr:txBody>
    </xdr:sp>
    <xdr:clientData/>
  </xdr:twoCellAnchor>
  <xdr:twoCellAnchor>
    <xdr:from>
      <xdr:col>10</xdr:col>
      <xdr:colOff>5444</xdr:colOff>
      <xdr:row>190</xdr:row>
      <xdr:rowOff>119740</xdr:rowOff>
    </xdr:from>
    <xdr:to>
      <xdr:col>12</xdr:col>
      <xdr:colOff>261258</xdr:colOff>
      <xdr:row>192</xdr:row>
      <xdr:rowOff>27764</xdr:rowOff>
    </xdr:to>
    <xdr:sp macro="" textlink="">
      <xdr:nvSpPr>
        <xdr:cNvPr id="76" name="TextBox 2">
          <a:extLst>
            <a:ext uri="{FF2B5EF4-FFF2-40B4-BE49-F238E27FC236}">
              <a16:creationId xmlns:a16="http://schemas.microsoft.com/office/drawing/2014/main" id="{23EE99A6-9B4D-4332-8E75-94D04F88D7BC}"/>
            </a:ext>
          </a:extLst>
        </xdr:cNvPr>
        <xdr:cNvSpPr txBox="1"/>
      </xdr:nvSpPr>
      <xdr:spPr>
        <a:xfrm>
          <a:off x="7394123" y="38818454"/>
          <a:ext cx="2024742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28.............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187910</xdr:colOff>
      <xdr:row>28</xdr:row>
      <xdr:rowOff>99003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BC35998C-2C5E-4163-9DF6-F2542FCAFDFF}"/>
            </a:ext>
          </a:extLst>
        </xdr:cNvPr>
        <xdr:cNvSpPr txBox="1"/>
      </xdr:nvSpPr>
      <xdr:spPr>
        <a:xfrm>
          <a:off x="285750" y="5922065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133484</xdr:colOff>
      <xdr:row>26</xdr:row>
      <xdr:rowOff>2</xdr:rowOff>
    </xdr:from>
    <xdr:to>
      <xdr:col>5</xdr:col>
      <xdr:colOff>35279</xdr:colOff>
      <xdr:row>28</xdr:row>
      <xdr:rowOff>49307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F43B537-F0E9-46FC-B739-9CD1886D40C7}"/>
            </a:ext>
          </a:extLst>
        </xdr:cNvPr>
        <xdr:cNvSpPr txBox="1"/>
      </xdr:nvSpPr>
      <xdr:spPr>
        <a:xfrm>
          <a:off x="2999267" y="5922067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1405387</xdr:colOff>
      <xdr:row>28</xdr:row>
      <xdr:rowOff>131717</xdr:rowOff>
    </xdr:from>
    <xdr:to>
      <xdr:col>10</xdr:col>
      <xdr:colOff>26066</xdr:colOff>
      <xdr:row>30</xdr:row>
      <xdr:rowOff>118047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76FB15-02A5-487B-89A0-DE06418A959B}"/>
            </a:ext>
          </a:extLst>
        </xdr:cNvPr>
        <xdr:cNvSpPr txBox="1"/>
      </xdr:nvSpPr>
      <xdr:spPr>
        <a:xfrm>
          <a:off x="4271170" y="6509326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4</xdr:col>
      <xdr:colOff>687862</xdr:colOff>
      <xdr:row>26</xdr:row>
      <xdr:rowOff>0</xdr:rowOff>
    </xdr:from>
    <xdr:to>
      <xdr:col>11</xdr:col>
      <xdr:colOff>169010</xdr:colOff>
      <xdr:row>28</xdr:row>
      <xdr:rowOff>61760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0961F09-8252-4DFD-A3FE-5918FC041F23}"/>
            </a:ext>
          </a:extLst>
        </xdr:cNvPr>
        <xdr:cNvSpPr txBox="1"/>
      </xdr:nvSpPr>
      <xdr:spPr>
        <a:xfrm>
          <a:off x="5582884" y="5922065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28</xdr:row>
      <xdr:rowOff>130608</xdr:rowOff>
    </xdr:from>
    <xdr:to>
      <xdr:col>3</xdr:col>
      <xdr:colOff>1144712</xdr:colOff>
      <xdr:row>30</xdr:row>
      <xdr:rowOff>174092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48A395FD-E52A-4887-B1ED-8E4A4C87A296}"/>
            </a:ext>
          </a:extLst>
        </xdr:cNvPr>
        <xdr:cNvSpPr txBox="1"/>
      </xdr:nvSpPr>
      <xdr:spPr>
        <a:xfrm>
          <a:off x="1304801" y="6508217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3</xdr:col>
      <xdr:colOff>187910</xdr:colOff>
      <xdr:row>60</xdr:row>
      <xdr:rowOff>99003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3C95FD8D-B167-4548-9B75-06E9544BCD36}"/>
            </a:ext>
          </a:extLst>
        </xdr:cNvPr>
        <xdr:cNvSpPr txBox="1"/>
      </xdr:nvSpPr>
      <xdr:spPr>
        <a:xfrm>
          <a:off x="285751" y="13323794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133484</xdr:colOff>
      <xdr:row>58</xdr:row>
      <xdr:rowOff>2</xdr:rowOff>
    </xdr:from>
    <xdr:to>
      <xdr:col>5</xdr:col>
      <xdr:colOff>35279</xdr:colOff>
      <xdr:row>60</xdr:row>
      <xdr:rowOff>49307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8D2D9EB-2C37-4D59-82E2-58FC62F82774}"/>
            </a:ext>
          </a:extLst>
        </xdr:cNvPr>
        <xdr:cNvSpPr txBox="1"/>
      </xdr:nvSpPr>
      <xdr:spPr>
        <a:xfrm>
          <a:off x="3002190" y="13323796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1405387</xdr:colOff>
      <xdr:row>60</xdr:row>
      <xdr:rowOff>131717</xdr:rowOff>
    </xdr:from>
    <xdr:to>
      <xdr:col>10</xdr:col>
      <xdr:colOff>26066</xdr:colOff>
      <xdr:row>62</xdr:row>
      <xdr:rowOff>118048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F39364E-86D9-4A9B-A3C5-212665CBA3A7}"/>
            </a:ext>
          </a:extLst>
        </xdr:cNvPr>
        <xdr:cNvSpPr txBox="1"/>
      </xdr:nvSpPr>
      <xdr:spPr>
        <a:xfrm>
          <a:off x="4274093" y="13914952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4</xdr:col>
      <xdr:colOff>687862</xdr:colOff>
      <xdr:row>58</xdr:row>
      <xdr:rowOff>0</xdr:rowOff>
    </xdr:from>
    <xdr:to>
      <xdr:col>11</xdr:col>
      <xdr:colOff>169010</xdr:colOff>
      <xdr:row>60</xdr:row>
      <xdr:rowOff>61760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5ED4A9B-9390-41CE-943A-674C5C901748}"/>
            </a:ext>
          </a:extLst>
        </xdr:cNvPr>
        <xdr:cNvSpPr txBox="1"/>
      </xdr:nvSpPr>
      <xdr:spPr>
        <a:xfrm>
          <a:off x="5584833" y="13323794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60</xdr:row>
      <xdr:rowOff>130608</xdr:rowOff>
    </xdr:from>
    <xdr:to>
      <xdr:col>3</xdr:col>
      <xdr:colOff>1144712</xdr:colOff>
      <xdr:row>62</xdr:row>
      <xdr:rowOff>174093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0EA6F93D-D4D0-4F57-ACB8-9067291E34D9}"/>
            </a:ext>
          </a:extLst>
        </xdr:cNvPr>
        <xdr:cNvSpPr txBox="1"/>
      </xdr:nvSpPr>
      <xdr:spPr>
        <a:xfrm>
          <a:off x="1306263" y="13913843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  <xdr:twoCellAnchor>
    <xdr:from>
      <xdr:col>1</xdr:col>
      <xdr:colOff>0</xdr:colOff>
      <xdr:row>89</xdr:row>
      <xdr:rowOff>0</xdr:rowOff>
    </xdr:from>
    <xdr:to>
      <xdr:col>3</xdr:col>
      <xdr:colOff>187910</xdr:colOff>
      <xdr:row>91</xdr:row>
      <xdr:rowOff>99003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94CEF1B9-D6ED-4A30-8335-670035295CC6}"/>
            </a:ext>
          </a:extLst>
        </xdr:cNvPr>
        <xdr:cNvSpPr txBox="1"/>
      </xdr:nvSpPr>
      <xdr:spPr>
        <a:xfrm>
          <a:off x="285751" y="20674853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133484</xdr:colOff>
      <xdr:row>89</xdr:row>
      <xdr:rowOff>2</xdr:rowOff>
    </xdr:from>
    <xdr:to>
      <xdr:col>5</xdr:col>
      <xdr:colOff>35279</xdr:colOff>
      <xdr:row>91</xdr:row>
      <xdr:rowOff>49307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64E8AB2-72A1-448B-A4AD-8AB2F7BAEA44}"/>
            </a:ext>
          </a:extLst>
        </xdr:cNvPr>
        <xdr:cNvSpPr txBox="1"/>
      </xdr:nvSpPr>
      <xdr:spPr>
        <a:xfrm>
          <a:off x="3002190" y="20674855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1405387</xdr:colOff>
      <xdr:row>91</xdr:row>
      <xdr:rowOff>131717</xdr:rowOff>
    </xdr:from>
    <xdr:to>
      <xdr:col>10</xdr:col>
      <xdr:colOff>26066</xdr:colOff>
      <xdr:row>93</xdr:row>
      <xdr:rowOff>118048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7D4044-B3F6-47FC-9AF3-4B52A3BF8E75}"/>
            </a:ext>
          </a:extLst>
        </xdr:cNvPr>
        <xdr:cNvSpPr txBox="1"/>
      </xdr:nvSpPr>
      <xdr:spPr>
        <a:xfrm>
          <a:off x="4274093" y="21266011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4</xdr:col>
      <xdr:colOff>687862</xdr:colOff>
      <xdr:row>89</xdr:row>
      <xdr:rowOff>0</xdr:rowOff>
    </xdr:from>
    <xdr:to>
      <xdr:col>11</xdr:col>
      <xdr:colOff>169010</xdr:colOff>
      <xdr:row>91</xdr:row>
      <xdr:rowOff>61760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1AAB631D-C43E-480A-B633-E5434117EF10}"/>
            </a:ext>
          </a:extLst>
        </xdr:cNvPr>
        <xdr:cNvSpPr txBox="1"/>
      </xdr:nvSpPr>
      <xdr:spPr>
        <a:xfrm>
          <a:off x="5584833" y="20674853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91</xdr:row>
      <xdr:rowOff>130608</xdr:rowOff>
    </xdr:from>
    <xdr:to>
      <xdr:col>3</xdr:col>
      <xdr:colOff>1144712</xdr:colOff>
      <xdr:row>93</xdr:row>
      <xdr:rowOff>174093</xdr:rowOff>
    </xdr:to>
    <xdr:sp macro="" textlink="">
      <xdr:nvSpPr>
        <xdr:cNvPr id="20" name="TextBox 2">
          <a:extLst>
            <a:ext uri="{FF2B5EF4-FFF2-40B4-BE49-F238E27FC236}">
              <a16:creationId xmlns:a16="http://schemas.microsoft.com/office/drawing/2014/main" id="{C46A0456-2D9A-4176-A791-89205C2B1054}"/>
            </a:ext>
          </a:extLst>
        </xdr:cNvPr>
        <xdr:cNvSpPr txBox="1"/>
      </xdr:nvSpPr>
      <xdr:spPr>
        <a:xfrm>
          <a:off x="1306263" y="21264902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  <xdr:twoCellAnchor>
    <xdr:from>
      <xdr:col>1</xdr:col>
      <xdr:colOff>0</xdr:colOff>
      <xdr:row>121</xdr:row>
      <xdr:rowOff>0</xdr:rowOff>
    </xdr:from>
    <xdr:to>
      <xdr:col>3</xdr:col>
      <xdr:colOff>187910</xdr:colOff>
      <xdr:row>123</xdr:row>
      <xdr:rowOff>99003</xdr:rowOff>
    </xdr:to>
    <xdr:sp macro="" textlink="">
      <xdr:nvSpPr>
        <xdr:cNvPr id="21" name="TextBox 2">
          <a:extLst>
            <a:ext uri="{FF2B5EF4-FFF2-40B4-BE49-F238E27FC236}">
              <a16:creationId xmlns:a16="http://schemas.microsoft.com/office/drawing/2014/main" id="{B20865E7-2592-4770-B9D3-1EBB95E79729}"/>
            </a:ext>
          </a:extLst>
        </xdr:cNvPr>
        <xdr:cNvSpPr txBox="1"/>
      </xdr:nvSpPr>
      <xdr:spPr>
        <a:xfrm>
          <a:off x="285751" y="28025912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133484</xdr:colOff>
      <xdr:row>121</xdr:row>
      <xdr:rowOff>2</xdr:rowOff>
    </xdr:from>
    <xdr:to>
      <xdr:col>5</xdr:col>
      <xdr:colOff>35279</xdr:colOff>
      <xdr:row>123</xdr:row>
      <xdr:rowOff>49307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B89B3DB-9A28-4340-BA09-CC1736974142}"/>
            </a:ext>
          </a:extLst>
        </xdr:cNvPr>
        <xdr:cNvSpPr txBox="1"/>
      </xdr:nvSpPr>
      <xdr:spPr>
        <a:xfrm>
          <a:off x="3002190" y="28025914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1405387</xdr:colOff>
      <xdr:row>123</xdr:row>
      <xdr:rowOff>131717</xdr:rowOff>
    </xdr:from>
    <xdr:to>
      <xdr:col>10</xdr:col>
      <xdr:colOff>26066</xdr:colOff>
      <xdr:row>125</xdr:row>
      <xdr:rowOff>118048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DC9D045F-1DA9-4637-BA88-A24A1603223D}"/>
            </a:ext>
          </a:extLst>
        </xdr:cNvPr>
        <xdr:cNvSpPr txBox="1"/>
      </xdr:nvSpPr>
      <xdr:spPr>
        <a:xfrm>
          <a:off x="4274093" y="28617070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4</xdr:col>
      <xdr:colOff>687862</xdr:colOff>
      <xdr:row>121</xdr:row>
      <xdr:rowOff>0</xdr:rowOff>
    </xdr:from>
    <xdr:to>
      <xdr:col>11</xdr:col>
      <xdr:colOff>169010</xdr:colOff>
      <xdr:row>123</xdr:row>
      <xdr:rowOff>61760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76ECE18-3716-4F35-8EE6-A5A709475406}"/>
            </a:ext>
          </a:extLst>
        </xdr:cNvPr>
        <xdr:cNvSpPr txBox="1"/>
      </xdr:nvSpPr>
      <xdr:spPr>
        <a:xfrm>
          <a:off x="5584833" y="28025912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123</xdr:row>
      <xdr:rowOff>130608</xdr:rowOff>
    </xdr:from>
    <xdr:to>
      <xdr:col>3</xdr:col>
      <xdr:colOff>1144712</xdr:colOff>
      <xdr:row>125</xdr:row>
      <xdr:rowOff>174093</xdr:rowOff>
    </xdr:to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AD9CE43B-58CF-4B72-8E20-18768BD8168B}"/>
            </a:ext>
          </a:extLst>
        </xdr:cNvPr>
        <xdr:cNvSpPr txBox="1"/>
      </xdr:nvSpPr>
      <xdr:spPr>
        <a:xfrm>
          <a:off x="1306263" y="28615961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  <xdr:twoCellAnchor>
    <xdr:from>
      <xdr:col>1</xdr:col>
      <xdr:colOff>0</xdr:colOff>
      <xdr:row>153</xdr:row>
      <xdr:rowOff>0</xdr:rowOff>
    </xdr:from>
    <xdr:to>
      <xdr:col>3</xdr:col>
      <xdr:colOff>187910</xdr:colOff>
      <xdr:row>155</xdr:row>
      <xdr:rowOff>99003</xdr:rowOff>
    </xdr:to>
    <xdr:sp macro="" textlink="">
      <xdr:nvSpPr>
        <xdr:cNvPr id="28" name="TextBox 2">
          <a:extLst>
            <a:ext uri="{FF2B5EF4-FFF2-40B4-BE49-F238E27FC236}">
              <a16:creationId xmlns:a16="http://schemas.microsoft.com/office/drawing/2014/main" id="{EF2DFC71-C54A-4BD4-80D0-7939FEE36C20}"/>
            </a:ext>
          </a:extLst>
        </xdr:cNvPr>
        <xdr:cNvSpPr txBox="1"/>
      </xdr:nvSpPr>
      <xdr:spPr>
        <a:xfrm>
          <a:off x="285751" y="35376971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133484</xdr:colOff>
      <xdr:row>153</xdr:row>
      <xdr:rowOff>2</xdr:rowOff>
    </xdr:from>
    <xdr:to>
      <xdr:col>5</xdr:col>
      <xdr:colOff>35279</xdr:colOff>
      <xdr:row>155</xdr:row>
      <xdr:rowOff>49307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3E28086D-13D9-4081-9522-766C1928C3EE}"/>
            </a:ext>
          </a:extLst>
        </xdr:cNvPr>
        <xdr:cNvSpPr txBox="1"/>
      </xdr:nvSpPr>
      <xdr:spPr>
        <a:xfrm>
          <a:off x="3002190" y="35376973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1405387</xdr:colOff>
      <xdr:row>155</xdr:row>
      <xdr:rowOff>131717</xdr:rowOff>
    </xdr:from>
    <xdr:to>
      <xdr:col>10</xdr:col>
      <xdr:colOff>26066</xdr:colOff>
      <xdr:row>157</xdr:row>
      <xdr:rowOff>118048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9016DFE4-7089-4FE9-AFD3-83A46DD89850}"/>
            </a:ext>
          </a:extLst>
        </xdr:cNvPr>
        <xdr:cNvSpPr txBox="1"/>
      </xdr:nvSpPr>
      <xdr:spPr>
        <a:xfrm>
          <a:off x="4274093" y="35968129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4</xdr:col>
      <xdr:colOff>687862</xdr:colOff>
      <xdr:row>153</xdr:row>
      <xdr:rowOff>0</xdr:rowOff>
    </xdr:from>
    <xdr:to>
      <xdr:col>11</xdr:col>
      <xdr:colOff>169010</xdr:colOff>
      <xdr:row>155</xdr:row>
      <xdr:rowOff>61760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2BA2A78-96EA-4899-A5E9-526EF0EA43C1}"/>
            </a:ext>
          </a:extLst>
        </xdr:cNvPr>
        <xdr:cNvSpPr txBox="1"/>
      </xdr:nvSpPr>
      <xdr:spPr>
        <a:xfrm>
          <a:off x="5584833" y="35376971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155</xdr:row>
      <xdr:rowOff>130608</xdr:rowOff>
    </xdr:from>
    <xdr:to>
      <xdr:col>3</xdr:col>
      <xdr:colOff>1144712</xdr:colOff>
      <xdr:row>157</xdr:row>
      <xdr:rowOff>174093</xdr:rowOff>
    </xdr:to>
    <xdr:sp macro="" textlink="">
      <xdr:nvSpPr>
        <xdr:cNvPr id="32" name="TextBox 2">
          <a:extLst>
            <a:ext uri="{FF2B5EF4-FFF2-40B4-BE49-F238E27FC236}">
              <a16:creationId xmlns:a16="http://schemas.microsoft.com/office/drawing/2014/main" id="{1B489004-6006-4CEB-81C1-F8BC15D01C12}"/>
            </a:ext>
          </a:extLst>
        </xdr:cNvPr>
        <xdr:cNvSpPr txBox="1"/>
      </xdr:nvSpPr>
      <xdr:spPr>
        <a:xfrm>
          <a:off x="1306263" y="35967020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  <xdr:twoCellAnchor>
    <xdr:from>
      <xdr:col>1</xdr:col>
      <xdr:colOff>0</xdr:colOff>
      <xdr:row>185</xdr:row>
      <xdr:rowOff>0</xdr:rowOff>
    </xdr:from>
    <xdr:to>
      <xdr:col>3</xdr:col>
      <xdr:colOff>187910</xdr:colOff>
      <xdr:row>187</xdr:row>
      <xdr:rowOff>99002</xdr:rowOff>
    </xdr:to>
    <xdr:sp macro="" textlink="">
      <xdr:nvSpPr>
        <xdr:cNvPr id="33" name="TextBox 2">
          <a:extLst>
            <a:ext uri="{FF2B5EF4-FFF2-40B4-BE49-F238E27FC236}">
              <a16:creationId xmlns:a16="http://schemas.microsoft.com/office/drawing/2014/main" id="{59C1A704-00C9-428D-85C7-4854DAF2FFDA}"/>
            </a:ext>
          </a:extLst>
        </xdr:cNvPr>
        <xdr:cNvSpPr txBox="1"/>
      </xdr:nvSpPr>
      <xdr:spPr>
        <a:xfrm>
          <a:off x="285751" y="42728029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133484</xdr:colOff>
      <xdr:row>185</xdr:row>
      <xdr:rowOff>2</xdr:rowOff>
    </xdr:from>
    <xdr:to>
      <xdr:col>5</xdr:col>
      <xdr:colOff>35279</xdr:colOff>
      <xdr:row>187</xdr:row>
      <xdr:rowOff>49306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55D1F962-40BE-4610-9372-DBEDC4D6769D}"/>
            </a:ext>
          </a:extLst>
        </xdr:cNvPr>
        <xdr:cNvSpPr txBox="1"/>
      </xdr:nvSpPr>
      <xdr:spPr>
        <a:xfrm>
          <a:off x="3002190" y="42728031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1405387</xdr:colOff>
      <xdr:row>187</xdr:row>
      <xdr:rowOff>131716</xdr:rowOff>
    </xdr:from>
    <xdr:to>
      <xdr:col>10</xdr:col>
      <xdr:colOff>26066</xdr:colOff>
      <xdr:row>189</xdr:row>
      <xdr:rowOff>118047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AB160B56-4C2D-4DEF-8EE2-790B34403CCF}"/>
            </a:ext>
          </a:extLst>
        </xdr:cNvPr>
        <xdr:cNvSpPr txBox="1"/>
      </xdr:nvSpPr>
      <xdr:spPr>
        <a:xfrm>
          <a:off x="4274093" y="43319187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4</xdr:col>
      <xdr:colOff>687862</xdr:colOff>
      <xdr:row>185</xdr:row>
      <xdr:rowOff>0</xdr:rowOff>
    </xdr:from>
    <xdr:to>
      <xdr:col>11</xdr:col>
      <xdr:colOff>169010</xdr:colOff>
      <xdr:row>187</xdr:row>
      <xdr:rowOff>61759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53DF33B1-6904-4F19-A495-60FDFB181B13}"/>
            </a:ext>
          </a:extLst>
        </xdr:cNvPr>
        <xdr:cNvSpPr txBox="1"/>
      </xdr:nvSpPr>
      <xdr:spPr>
        <a:xfrm>
          <a:off x="5584833" y="42728029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187</xdr:row>
      <xdr:rowOff>130607</xdr:rowOff>
    </xdr:from>
    <xdr:to>
      <xdr:col>3</xdr:col>
      <xdr:colOff>1144712</xdr:colOff>
      <xdr:row>189</xdr:row>
      <xdr:rowOff>174092</xdr:rowOff>
    </xdr:to>
    <xdr:sp macro="" textlink="">
      <xdr:nvSpPr>
        <xdr:cNvPr id="41" name="TextBox 2">
          <a:extLst>
            <a:ext uri="{FF2B5EF4-FFF2-40B4-BE49-F238E27FC236}">
              <a16:creationId xmlns:a16="http://schemas.microsoft.com/office/drawing/2014/main" id="{2719796C-5F25-4CD1-918B-392C30368D18}"/>
            </a:ext>
          </a:extLst>
        </xdr:cNvPr>
        <xdr:cNvSpPr txBox="1"/>
      </xdr:nvSpPr>
      <xdr:spPr>
        <a:xfrm>
          <a:off x="1306263" y="43318078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  <xdr:twoCellAnchor>
    <xdr:from>
      <xdr:col>1</xdr:col>
      <xdr:colOff>0</xdr:colOff>
      <xdr:row>204</xdr:row>
      <xdr:rowOff>0</xdr:rowOff>
    </xdr:from>
    <xdr:to>
      <xdr:col>3</xdr:col>
      <xdr:colOff>187910</xdr:colOff>
      <xdr:row>206</xdr:row>
      <xdr:rowOff>99003</xdr:rowOff>
    </xdr:to>
    <xdr:sp macro="" textlink="">
      <xdr:nvSpPr>
        <xdr:cNvPr id="42" name="TextBox 2">
          <a:extLst>
            <a:ext uri="{FF2B5EF4-FFF2-40B4-BE49-F238E27FC236}">
              <a16:creationId xmlns:a16="http://schemas.microsoft.com/office/drawing/2014/main" id="{2D4C3908-96AF-47CB-AF09-7F6A40E43449}"/>
            </a:ext>
          </a:extLst>
        </xdr:cNvPr>
        <xdr:cNvSpPr txBox="1"/>
      </xdr:nvSpPr>
      <xdr:spPr>
        <a:xfrm>
          <a:off x="285751" y="47322441"/>
          <a:ext cx="2770865" cy="5584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(นางสิตา  โนราช)</a:t>
          </a:r>
        </a:p>
      </xdr:txBody>
    </xdr:sp>
    <xdr:clientData/>
  </xdr:twoCellAnchor>
  <xdr:twoCellAnchor>
    <xdr:from>
      <xdr:col>3</xdr:col>
      <xdr:colOff>133484</xdr:colOff>
      <xdr:row>204</xdr:row>
      <xdr:rowOff>2</xdr:rowOff>
    </xdr:from>
    <xdr:to>
      <xdr:col>5</xdr:col>
      <xdr:colOff>35279</xdr:colOff>
      <xdr:row>206</xdr:row>
      <xdr:rowOff>49307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E633BEB6-A570-4FF7-9C20-8852001D6297}"/>
            </a:ext>
          </a:extLst>
        </xdr:cNvPr>
        <xdr:cNvSpPr txBox="1"/>
      </xdr:nvSpPr>
      <xdr:spPr>
        <a:xfrm>
          <a:off x="3002190" y="47322443"/>
          <a:ext cx="2697663" cy="508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(นางกมลรัตน์  จันทรชิต)</a:t>
          </a:r>
        </a:p>
      </xdr:txBody>
    </xdr:sp>
    <xdr:clientData/>
  </xdr:twoCellAnchor>
  <xdr:twoCellAnchor>
    <xdr:from>
      <xdr:col>3</xdr:col>
      <xdr:colOff>1405387</xdr:colOff>
      <xdr:row>206</xdr:row>
      <xdr:rowOff>131717</xdr:rowOff>
    </xdr:from>
    <xdr:to>
      <xdr:col>10</xdr:col>
      <xdr:colOff>26066</xdr:colOff>
      <xdr:row>209</xdr:row>
      <xdr:rowOff>39606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E30C7EBD-FF4F-433B-BDE4-160F35B7B153}"/>
            </a:ext>
          </a:extLst>
        </xdr:cNvPr>
        <xdr:cNvSpPr txBox="1"/>
      </xdr:nvSpPr>
      <xdr:spPr>
        <a:xfrm>
          <a:off x="4274093" y="47913599"/>
          <a:ext cx="3226297" cy="4457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(นายศตวีร์  กองพิมพ์)</a:t>
          </a:r>
        </a:p>
      </xdr:txBody>
    </xdr:sp>
    <xdr:clientData/>
  </xdr:twoCellAnchor>
  <xdr:twoCellAnchor>
    <xdr:from>
      <xdr:col>4</xdr:col>
      <xdr:colOff>687862</xdr:colOff>
      <xdr:row>204</xdr:row>
      <xdr:rowOff>0</xdr:rowOff>
    </xdr:from>
    <xdr:to>
      <xdr:col>11</xdr:col>
      <xdr:colOff>169010</xdr:colOff>
      <xdr:row>206</xdr:row>
      <xdr:rowOff>61760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75AEF913-5239-459A-B5DC-91DA2DE088BB}"/>
            </a:ext>
          </a:extLst>
        </xdr:cNvPr>
        <xdr:cNvSpPr txBox="1"/>
      </xdr:nvSpPr>
      <xdr:spPr>
        <a:xfrm>
          <a:off x="5584833" y="47322441"/>
          <a:ext cx="2680428" cy="521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(นางสาวชญาณี  คนฉลาด)</a:t>
          </a:r>
        </a:p>
      </xdr:txBody>
    </xdr:sp>
    <xdr:clientData/>
  </xdr:twoCellAnchor>
  <xdr:twoCellAnchor>
    <xdr:from>
      <xdr:col>2</xdr:col>
      <xdr:colOff>252910</xdr:colOff>
      <xdr:row>206</xdr:row>
      <xdr:rowOff>130608</xdr:rowOff>
    </xdr:from>
    <xdr:to>
      <xdr:col>3</xdr:col>
      <xdr:colOff>1144712</xdr:colOff>
      <xdr:row>209</xdr:row>
      <xdr:rowOff>95651</xdr:rowOff>
    </xdr:to>
    <xdr:sp macro="" textlink="">
      <xdr:nvSpPr>
        <xdr:cNvPr id="46" name="TextBox 2">
          <a:extLst>
            <a:ext uri="{FF2B5EF4-FFF2-40B4-BE49-F238E27FC236}">
              <a16:creationId xmlns:a16="http://schemas.microsoft.com/office/drawing/2014/main" id="{6D76278A-758B-4541-974B-6D18C7C3D651}"/>
            </a:ext>
          </a:extLst>
        </xdr:cNvPr>
        <xdr:cNvSpPr txBox="1"/>
      </xdr:nvSpPr>
      <xdr:spPr>
        <a:xfrm>
          <a:off x="1306263" y="47912490"/>
          <a:ext cx="2707155" cy="502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(นางสาวอรวรรณ  แสนมหา)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29............</a:t>
          </a:r>
        </a:p>
      </xdr:txBody>
    </xdr:sp>
    <xdr:clientData/>
  </xdr:twoCellAnchor>
  <xdr:twoCellAnchor>
    <xdr:from>
      <xdr:col>10</xdr:col>
      <xdr:colOff>5444</xdr:colOff>
      <xdr:row>31</xdr:row>
      <xdr:rowOff>119740</xdr:rowOff>
    </xdr:from>
    <xdr:to>
      <xdr:col>12</xdr:col>
      <xdr:colOff>261258</xdr:colOff>
      <xdr:row>33</xdr:row>
      <xdr:rowOff>27764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3C2D4443-FD99-4AA4-8420-B33F487ACD58}"/>
            </a:ext>
          </a:extLst>
        </xdr:cNvPr>
        <xdr:cNvSpPr txBox="1"/>
      </xdr:nvSpPr>
      <xdr:spPr>
        <a:xfrm>
          <a:off x="7374432" y="119740"/>
          <a:ext cx="2021861" cy="374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30............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3</xdr:col>
      <xdr:colOff>948314</xdr:colOff>
      <xdr:row>27</xdr:row>
      <xdr:rowOff>65961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E9642533-C089-4E6A-A47D-69E6F18BD2F0}"/>
            </a:ext>
          </a:extLst>
        </xdr:cNvPr>
        <xdr:cNvSpPr txBox="1"/>
      </xdr:nvSpPr>
      <xdr:spPr>
        <a:xfrm>
          <a:off x="285750" y="5922065"/>
          <a:ext cx="2973412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893888</xdr:colOff>
      <xdr:row>25</xdr:row>
      <xdr:rowOff>2</xdr:rowOff>
    </xdr:from>
    <xdr:to>
      <xdr:col>7</xdr:col>
      <xdr:colOff>25938</xdr:colOff>
      <xdr:row>27</xdr:row>
      <xdr:rowOff>40139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5B79833-0F5F-4079-A0A0-556DD15FF26C}"/>
            </a:ext>
          </a:extLst>
        </xdr:cNvPr>
        <xdr:cNvSpPr txBox="1"/>
      </xdr:nvSpPr>
      <xdr:spPr>
        <a:xfrm>
          <a:off x="3204736" y="5922067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346467</xdr:colOff>
      <xdr:row>27</xdr:row>
      <xdr:rowOff>134281</xdr:rowOff>
    </xdr:from>
    <xdr:to>
      <xdr:col>11</xdr:col>
      <xdr:colOff>379758</xdr:colOff>
      <xdr:row>29</xdr:row>
      <xdr:rowOff>133016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7E435084-73C6-4475-BA27-9C8207904450}"/>
            </a:ext>
          </a:extLst>
        </xdr:cNvPr>
        <xdr:cNvSpPr txBox="1"/>
      </xdr:nvSpPr>
      <xdr:spPr>
        <a:xfrm>
          <a:off x="4686554" y="6511890"/>
          <a:ext cx="3234520" cy="454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6</xdr:col>
      <xdr:colOff>289573</xdr:colOff>
      <xdr:row>25</xdr:row>
      <xdr:rowOff>10992</xdr:rowOff>
    </xdr:from>
    <xdr:to>
      <xdr:col>12</xdr:col>
      <xdr:colOff>96656</xdr:colOff>
      <xdr:row>27</xdr:row>
      <xdr:rowOff>51129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F08811F-73B7-4414-B648-506D0D1EB7E5}"/>
            </a:ext>
          </a:extLst>
        </xdr:cNvPr>
        <xdr:cNvSpPr txBox="1"/>
      </xdr:nvSpPr>
      <xdr:spPr>
        <a:xfrm>
          <a:off x="5876193" y="5933057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677263</xdr:colOff>
      <xdr:row>27</xdr:row>
      <xdr:rowOff>123284</xdr:rowOff>
    </xdr:from>
    <xdr:to>
      <xdr:col>4</xdr:col>
      <xdr:colOff>186172</xdr:colOff>
      <xdr:row>29</xdr:row>
      <xdr:rowOff>163422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62F9C3E-AB77-4AB0-B6AA-46737B1B0629}"/>
            </a:ext>
          </a:extLst>
        </xdr:cNvPr>
        <xdr:cNvSpPr txBox="1"/>
      </xdr:nvSpPr>
      <xdr:spPr>
        <a:xfrm>
          <a:off x="1729154" y="6500893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0</xdr:colOff>
      <xdr:row>54</xdr:row>
      <xdr:rowOff>0</xdr:rowOff>
    </xdr:from>
    <xdr:to>
      <xdr:col>3</xdr:col>
      <xdr:colOff>948314</xdr:colOff>
      <xdr:row>56</xdr:row>
      <xdr:rowOff>65962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9D68658A-7453-4DB7-9041-2AA364F01A1C}"/>
            </a:ext>
          </a:extLst>
        </xdr:cNvPr>
        <xdr:cNvSpPr txBox="1"/>
      </xdr:nvSpPr>
      <xdr:spPr>
        <a:xfrm>
          <a:off x="285750" y="11160816"/>
          <a:ext cx="2973412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893888</xdr:colOff>
      <xdr:row>54</xdr:row>
      <xdr:rowOff>2</xdr:rowOff>
    </xdr:from>
    <xdr:to>
      <xdr:col>7</xdr:col>
      <xdr:colOff>25938</xdr:colOff>
      <xdr:row>56</xdr:row>
      <xdr:rowOff>40140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404D6DC3-9AD4-4910-8080-E5C25227D44B}"/>
            </a:ext>
          </a:extLst>
        </xdr:cNvPr>
        <xdr:cNvSpPr txBox="1"/>
      </xdr:nvSpPr>
      <xdr:spPr>
        <a:xfrm>
          <a:off x="3204736" y="11160818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346467</xdr:colOff>
      <xdr:row>56</xdr:row>
      <xdr:rowOff>134282</xdr:rowOff>
    </xdr:from>
    <xdr:to>
      <xdr:col>11</xdr:col>
      <xdr:colOff>379758</xdr:colOff>
      <xdr:row>58</xdr:row>
      <xdr:rowOff>178571</xdr:rowOff>
    </xdr:to>
    <xdr:sp macro="" textlink="">
      <xdr:nvSpPr>
        <xdr:cNvPr id="11" name="TextBox 2">
          <a:extLst>
            <a:ext uri="{FF2B5EF4-FFF2-40B4-BE49-F238E27FC236}">
              <a16:creationId xmlns:a16="http://schemas.microsoft.com/office/drawing/2014/main" id="{A0A4419A-CAAF-4ABC-9D56-0969EF51DA23}"/>
            </a:ext>
          </a:extLst>
        </xdr:cNvPr>
        <xdr:cNvSpPr txBox="1"/>
      </xdr:nvSpPr>
      <xdr:spPr>
        <a:xfrm>
          <a:off x="4686554" y="11750641"/>
          <a:ext cx="3234520" cy="454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6</xdr:col>
      <xdr:colOff>289573</xdr:colOff>
      <xdr:row>54</xdr:row>
      <xdr:rowOff>10992</xdr:rowOff>
    </xdr:from>
    <xdr:to>
      <xdr:col>12</xdr:col>
      <xdr:colOff>96656</xdr:colOff>
      <xdr:row>56</xdr:row>
      <xdr:rowOff>51130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13A154D-4127-40BD-8A51-F5862839B645}"/>
            </a:ext>
          </a:extLst>
        </xdr:cNvPr>
        <xdr:cNvSpPr txBox="1"/>
      </xdr:nvSpPr>
      <xdr:spPr>
        <a:xfrm>
          <a:off x="5876193" y="11171808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677263</xdr:colOff>
      <xdr:row>56</xdr:row>
      <xdr:rowOff>123285</xdr:rowOff>
    </xdr:from>
    <xdr:to>
      <xdr:col>4</xdr:col>
      <xdr:colOff>186172</xdr:colOff>
      <xdr:row>59</xdr:row>
      <xdr:rowOff>26760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446E50F-E49D-4D93-B8BB-B50D457DFA6C}"/>
            </a:ext>
          </a:extLst>
        </xdr:cNvPr>
        <xdr:cNvSpPr txBox="1"/>
      </xdr:nvSpPr>
      <xdr:spPr>
        <a:xfrm>
          <a:off x="1729154" y="11739644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เอกสารหมายเลข...........5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5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752924</xdr:colOff>
      <xdr:row>13</xdr:row>
      <xdr:rowOff>85937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9AF2907E-191C-4ACD-9EF7-CEEC0C829EFB}"/>
            </a:ext>
          </a:extLst>
        </xdr:cNvPr>
        <xdr:cNvSpPr txBox="1"/>
      </xdr:nvSpPr>
      <xdr:spPr>
        <a:xfrm>
          <a:off x="285751" y="2756647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698498</xdr:colOff>
      <xdr:row>11</xdr:row>
      <xdr:rowOff>2</xdr:rowOff>
    </xdr:from>
    <xdr:to>
      <xdr:col>6</xdr:col>
      <xdr:colOff>118968</xdr:colOff>
      <xdr:row>13</xdr:row>
      <xdr:rowOff>36241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05D43D-CEC5-4072-9748-E2D5B7BC9ED7}"/>
            </a:ext>
          </a:extLst>
        </xdr:cNvPr>
        <xdr:cNvSpPr txBox="1"/>
      </xdr:nvSpPr>
      <xdr:spPr>
        <a:xfrm>
          <a:off x="3006910" y="2756649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1970401</xdr:colOff>
      <xdr:row>13</xdr:row>
      <xdr:rowOff>118651</xdr:rowOff>
    </xdr:from>
    <xdr:to>
      <xdr:col>10</xdr:col>
      <xdr:colOff>591611</xdr:colOff>
      <xdr:row>16</xdr:row>
      <xdr:rowOff>30283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DCBE291-32D5-4740-BF5F-C8DAD735B585}"/>
            </a:ext>
          </a:extLst>
        </xdr:cNvPr>
        <xdr:cNvSpPr txBox="1"/>
      </xdr:nvSpPr>
      <xdr:spPr>
        <a:xfrm>
          <a:off x="4278813" y="3334739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5410</xdr:colOff>
      <xdr:row>11</xdr:row>
      <xdr:rowOff>0</xdr:rowOff>
    </xdr:from>
    <xdr:to>
      <xdr:col>11</xdr:col>
      <xdr:colOff>739493</xdr:colOff>
      <xdr:row>13</xdr:row>
      <xdr:rowOff>48694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8F32234-5B0D-4F41-9FD8-4F832E707151}"/>
            </a:ext>
          </a:extLst>
        </xdr:cNvPr>
        <xdr:cNvSpPr txBox="1"/>
      </xdr:nvSpPr>
      <xdr:spPr>
        <a:xfrm>
          <a:off x="5591543" y="2756647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254505</xdr:colOff>
      <xdr:row>13</xdr:row>
      <xdr:rowOff>117542</xdr:rowOff>
    </xdr:from>
    <xdr:to>
      <xdr:col>3</xdr:col>
      <xdr:colOff>1709726</xdr:colOff>
      <xdr:row>16</xdr:row>
      <xdr:rowOff>86328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C460507C-FBE9-4504-9167-429A6A5C3A56}"/>
            </a:ext>
          </a:extLst>
        </xdr:cNvPr>
        <xdr:cNvSpPr txBox="1"/>
      </xdr:nvSpPr>
      <xdr:spPr>
        <a:xfrm>
          <a:off x="1307858" y="3333630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31...........</a:t>
          </a:r>
        </a:p>
      </xdr:txBody>
    </xdr:sp>
    <xdr:clientData/>
  </xdr:twoCellAnchor>
  <xdr:twoCellAnchor>
    <xdr:from>
      <xdr:col>10</xdr:col>
      <xdr:colOff>5444</xdr:colOff>
      <xdr:row>32</xdr:row>
      <xdr:rowOff>119740</xdr:rowOff>
    </xdr:from>
    <xdr:to>
      <xdr:col>12</xdr:col>
      <xdr:colOff>261258</xdr:colOff>
      <xdr:row>34</xdr:row>
      <xdr:rowOff>27764</xdr:rowOff>
    </xdr:to>
    <xdr:sp macro="" textlink="">
      <xdr:nvSpPr>
        <xdr:cNvPr id="16" name="TextBox 2">
          <a:extLst>
            <a:ext uri="{FF2B5EF4-FFF2-40B4-BE49-F238E27FC236}">
              <a16:creationId xmlns:a16="http://schemas.microsoft.com/office/drawing/2014/main" id="{C06CD634-51AC-4D52-AD30-397CFB189C46}"/>
            </a:ext>
          </a:extLst>
        </xdr:cNvPr>
        <xdr:cNvSpPr txBox="1"/>
      </xdr:nvSpPr>
      <xdr:spPr>
        <a:xfrm>
          <a:off x="7385958" y="119740"/>
          <a:ext cx="1953986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เอกสารหมายเลข..........132............</a:t>
          </a:r>
        </a:p>
      </xdr:txBody>
    </xdr:sp>
    <xdr:clientData/>
  </xdr:twoCellAnchor>
  <xdr:twoCellAnchor>
    <xdr:from>
      <xdr:col>10</xdr:col>
      <xdr:colOff>5444</xdr:colOff>
      <xdr:row>63</xdr:row>
      <xdr:rowOff>119740</xdr:rowOff>
    </xdr:from>
    <xdr:to>
      <xdr:col>12</xdr:col>
      <xdr:colOff>261258</xdr:colOff>
      <xdr:row>65</xdr:row>
      <xdr:rowOff>27764</xdr:rowOff>
    </xdr:to>
    <xdr:sp macro="" textlink="">
      <xdr:nvSpPr>
        <xdr:cNvPr id="35" name="TextBox 2">
          <a:extLst>
            <a:ext uri="{FF2B5EF4-FFF2-40B4-BE49-F238E27FC236}">
              <a16:creationId xmlns:a16="http://schemas.microsoft.com/office/drawing/2014/main" id="{58B89580-7357-4169-8DF6-E8ED32C05FF8}"/>
            </a:ext>
          </a:extLst>
        </xdr:cNvPr>
        <xdr:cNvSpPr txBox="1"/>
      </xdr:nvSpPr>
      <xdr:spPr>
        <a:xfrm>
          <a:off x="7394123" y="14189526"/>
          <a:ext cx="1943099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33...........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742845</xdr:colOff>
      <xdr:row>28</xdr:row>
      <xdr:rowOff>99003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B020EE46-A871-47CA-94E5-40E2E4B7D122}"/>
            </a:ext>
          </a:extLst>
        </xdr:cNvPr>
        <xdr:cNvSpPr txBox="1"/>
      </xdr:nvSpPr>
      <xdr:spPr>
        <a:xfrm>
          <a:off x="285750" y="5922065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688419</xdr:colOff>
      <xdr:row>26</xdr:row>
      <xdr:rowOff>2</xdr:rowOff>
    </xdr:from>
    <xdr:to>
      <xdr:col>6</xdr:col>
      <xdr:colOff>109822</xdr:colOff>
      <xdr:row>28</xdr:row>
      <xdr:rowOff>49307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D9E7EA-F1A9-426A-A76C-8B4240B180ED}"/>
            </a:ext>
          </a:extLst>
        </xdr:cNvPr>
        <xdr:cNvSpPr txBox="1"/>
      </xdr:nvSpPr>
      <xdr:spPr>
        <a:xfrm>
          <a:off x="2999267" y="5922067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1960322</xdr:colOff>
      <xdr:row>28</xdr:row>
      <xdr:rowOff>131717</xdr:rowOff>
    </xdr:from>
    <xdr:to>
      <xdr:col>11</xdr:col>
      <xdr:colOff>30207</xdr:colOff>
      <xdr:row>30</xdr:row>
      <xdr:rowOff>118047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73E9EE-5413-4A82-8C37-1D2983B7FCB0}"/>
            </a:ext>
          </a:extLst>
        </xdr:cNvPr>
        <xdr:cNvSpPr txBox="1"/>
      </xdr:nvSpPr>
      <xdr:spPr>
        <a:xfrm>
          <a:off x="4271170" y="6509326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476655</xdr:colOff>
      <xdr:row>26</xdr:row>
      <xdr:rowOff>0</xdr:rowOff>
    </xdr:from>
    <xdr:to>
      <xdr:col>11</xdr:col>
      <xdr:colOff>798488</xdr:colOff>
      <xdr:row>28</xdr:row>
      <xdr:rowOff>61760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C66E066-79A2-441B-A636-2449E5634F03}"/>
            </a:ext>
          </a:extLst>
        </xdr:cNvPr>
        <xdr:cNvSpPr txBox="1"/>
      </xdr:nvSpPr>
      <xdr:spPr>
        <a:xfrm>
          <a:off x="5582884" y="5922065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252910</xdr:colOff>
      <xdr:row>28</xdr:row>
      <xdr:rowOff>130608</xdr:rowOff>
    </xdr:from>
    <xdr:to>
      <xdr:col>3</xdr:col>
      <xdr:colOff>1699647</xdr:colOff>
      <xdr:row>30</xdr:row>
      <xdr:rowOff>174092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3590BB00-498F-4731-BE69-BE74552537AD}"/>
            </a:ext>
          </a:extLst>
        </xdr:cNvPr>
        <xdr:cNvSpPr txBox="1"/>
      </xdr:nvSpPr>
      <xdr:spPr>
        <a:xfrm>
          <a:off x="1304801" y="6508217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3</xdr:col>
      <xdr:colOff>742845</xdr:colOff>
      <xdr:row>59</xdr:row>
      <xdr:rowOff>99004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0635DB09-1890-4A42-9245-63B60A8E3288}"/>
            </a:ext>
          </a:extLst>
        </xdr:cNvPr>
        <xdr:cNvSpPr txBox="1"/>
      </xdr:nvSpPr>
      <xdr:spPr>
        <a:xfrm>
          <a:off x="285750" y="13210761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688419</xdr:colOff>
      <xdr:row>57</xdr:row>
      <xdr:rowOff>2</xdr:rowOff>
    </xdr:from>
    <xdr:to>
      <xdr:col>6</xdr:col>
      <xdr:colOff>109822</xdr:colOff>
      <xdr:row>59</xdr:row>
      <xdr:rowOff>49308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BF6E38B-306A-4233-A027-701FE7C32560}"/>
            </a:ext>
          </a:extLst>
        </xdr:cNvPr>
        <xdr:cNvSpPr txBox="1"/>
      </xdr:nvSpPr>
      <xdr:spPr>
        <a:xfrm>
          <a:off x="2999267" y="13210763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1960322</xdr:colOff>
      <xdr:row>59</xdr:row>
      <xdr:rowOff>131718</xdr:rowOff>
    </xdr:from>
    <xdr:to>
      <xdr:col>11</xdr:col>
      <xdr:colOff>30207</xdr:colOff>
      <xdr:row>61</xdr:row>
      <xdr:rowOff>118047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18D19BF-1102-442E-B20C-3C1B17A1DBCD}"/>
            </a:ext>
          </a:extLst>
        </xdr:cNvPr>
        <xdr:cNvSpPr txBox="1"/>
      </xdr:nvSpPr>
      <xdr:spPr>
        <a:xfrm>
          <a:off x="4271170" y="13798022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476655</xdr:colOff>
      <xdr:row>57</xdr:row>
      <xdr:rowOff>0</xdr:rowOff>
    </xdr:from>
    <xdr:to>
      <xdr:col>11</xdr:col>
      <xdr:colOff>798488</xdr:colOff>
      <xdr:row>59</xdr:row>
      <xdr:rowOff>61761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9227064-915B-4AC8-BD73-68FE6072D680}"/>
            </a:ext>
          </a:extLst>
        </xdr:cNvPr>
        <xdr:cNvSpPr txBox="1"/>
      </xdr:nvSpPr>
      <xdr:spPr>
        <a:xfrm>
          <a:off x="5582884" y="13210761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252910</xdr:colOff>
      <xdr:row>59</xdr:row>
      <xdr:rowOff>130609</xdr:rowOff>
    </xdr:from>
    <xdr:to>
      <xdr:col>3</xdr:col>
      <xdr:colOff>1699647</xdr:colOff>
      <xdr:row>61</xdr:row>
      <xdr:rowOff>174092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4AAFBB31-E435-4C83-8C5B-C92C7CD2A4B9}"/>
            </a:ext>
          </a:extLst>
        </xdr:cNvPr>
        <xdr:cNvSpPr txBox="1"/>
      </xdr:nvSpPr>
      <xdr:spPr>
        <a:xfrm>
          <a:off x="1304801" y="13796913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  <xdr:twoCellAnchor>
    <xdr:from>
      <xdr:col>1</xdr:col>
      <xdr:colOff>0</xdr:colOff>
      <xdr:row>87</xdr:row>
      <xdr:rowOff>0</xdr:rowOff>
    </xdr:from>
    <xdr:to>
      <xdr:col>3</xdr:col>
      <xdr:colOff>742845</xdr:colOff>
      <xdr:row>89</xdr:row>
      <xdr:rowOff>99003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DDBF7BCA-666E-43E3-926A-C7D7BB2E49A6}"/>
            </a:ext>
          </a:extLst>
        </xdr:cNvPr>
        <xdr:cNvSpPr txBox="1"/>
      </xdr:nvSpPr>
      <xdr:spPr>
        <a:xfrm>
          <a:off x="285750" y="20043913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688419</xdr:colOff>
      <xdr:row>87</xdr:row>
      <xdr:rowOff>2</xdr:rowOff>
    </xdr:from>
    <xdr:to>
      <xdr:col>6</xdr:col>
      <xdr:colOff>109822</xdr:colOff>
      <xdr:row>89</xdr:row>
      <xdr:rowOff>49307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14094BC-9F66-4969-8AC3-BB8D9A3DA363}"/>
            </a:ext>
          </a:extLst>
        </xdr:cNvPr>
        <xdr:cNvSpPr txBox="1"/>
      </xdr:nvSpPr>
      <xdr:spPr>
        <a:xfrm>
          <a:off x="2999267" y="20043915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1960322</xdr:colOff>
      <xdr:row>89</xdr:row>
      <xdr:rowOff>131717</xdr:rowOff>
    </xdr:from>
    <xdr:to>
      <xdr:col>11</xdr:col>
      <xdr:colOff>30207</xdr:colOff>
      <xdr:row>91</xdr:row>
      <xdr:rowOff>163601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F8AC22A-E89A-4A40-992C-2E2761C1DBA3}"/>
            </a:ext>
          </a:extLst>
        </xdr:cNvPr>
        <xdr:cNvSpPr txBox="1"/>
      </xdr:nvSpPr>
      <xdr:spPr>
        <a:xfrm>
          <a:off x="4271170" y="20631174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476655</xdr:colOff>
      <xdr:row>87</xdr:row>
      <xdr:rowOff>0</xdr:rowOff>
    </xdr:from>
    <xdr:to>
      <xdr:col>11</xdr:col>
      <xdr:colOff>798488</xdr:colOff>
      <xdr:row>89</xdr:row>
      <xdr:rowOff>61760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7671C8CD-471C-4C50-90B2-DB7306EBAD64}"/>
            </a:ext>
          </a:extLst>
        </xdr:cNvPr>
        <xdr:cNvSpPr txBox="1"/>
      </xdr:nvSpPr>
      <xdr:spPr>
        <a:xfrm>
          <a:off x="5582884" y="20043913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252910</xdr:colOff>
      <xdr:row>89</xdr:row>
      <xdr:rowOff>130608</xdr:rowOff>
    </xdr:from>
    <xdr:to>
      <xdr:col>3</xdr:col>
      <xdr:colOff>1699647</xdr:colOff>
      <xdr:row>92</xdr:row>
      <xdr:rowOff>37429</xdr:rowOff>
    </xdr:to>
    <xdr:sp macro="" textlink="">
      <xdr:nvSpPr>
        <xdr:cNvPr id="27" name="TextBox 2">
          <a:extLst>
            <a:ext uri="{FF2B5EF4-FFF2-40B4-BE49-F238E27FC236}">
              <a16:creationId xmlns:a16="http://schemas.microsoft.com/office/drawing/2014/main" id="{3B25DFD1-537C-42C6-A9D2-1036B62FF3EC}"/>
            </a:ext>
          </a:extLst>
        </xdr:cNvPr>
        <xdr:cNvSpPr txBox="1"/>
      </xdr:nvSpPr>
      <xdr:spPr>
        <a:xfrm>
          <a:off x="1304801" y="20630065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34............</a:t>
          </a:r>
        </a:p>
      </xdr:txBody>
    </xdr:sp>
    <xdr:clientData/>
  </xdr:twoCellAnchor>
  <xdr:twoCellAnchor>
    <xdr:from>
      <xdr:col>10</xdr:col>
      <xdr:colOff>5444</xdr:colOff>
      <xdr:row>32</xdr:row>
      <xdr:rowOff>119740</xdr:rowOff>
    </xdr:from>
    <xdr:to>
      <xdr:col>12</xdr:col>
      <xdr:colOff>261258</xdr:colOff>
      <xdr:row>34</xdr:row>
      <xdr:rowOff>27764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00000000-0008-0000-2800-00000D000000}"/>
            </a:ext>
          </a:extLst>
        </xdr:cNvPr>
        <xdr:cNvSpPr txBox="1"/>
      </xdr:nvSpPr>
      <xdr:spPr>
        <a:xfrm>
          <a:off x="7396844" y="119740"/>
          <a:ext cx="2041071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13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5...........</a:t>
          </a:r>
        </a:p>
      </xdr:txBody>
    </xdr:sp>
    <xdr:clientData/>
  </xdr:twoCellAnchor>
  <xdr:twoCellAnchor>
    <xdr:from>
      <xdr:col>10</xdr:col>
      <xdr:colOff>5444</xdr:colOff>
      <xdr:row>64</xdr:row>
      <xdr:rowOff>119740</xdr:rowOff>
    </xdr:from>
    <xdr:to>
      <xdr:col>12</xdr:col>
      <xdr:colOff>261258</xdr:colOff>
      <xdr:row>66</xdr:row>
      <xdr:rowOff>27764</xdr:rowOff>
    </xdr:to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00000000-0008-0000-2800-000012000000}"/>
            </a:ext>
          </a:extLst>
        </xdr:cNvPr>
        <xdr:cNvSpPr txBox="1"/>
      </xdr:nvSpPr>
      <xdr:spPr>
        <a:xfrm>
          <a:off x="7396844" y="6520540"/>
          <a:ext cx="2041071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36...........</a:t>
          </a:r>
        </a:p>
      </xdr:txBody>
    </xdr:sp>
    <xdr:clientData/>
  </xdr:twoCellAnchor>
  <xdr:twoCellAnchor>
    <xdr:from>
      <xdr:col>10</xdr:col>
      <xdr:colOff>5444</xdr:colOff>
      <xdr:row>95</xdr:row>
      <xdr:rowOff>119740</xdr:rowOff>
    </xdr:from>
    <xdr:to>
      <xdr:col>12</xdr:col>
      <xdr:colOff>261258</xdr:colOff>
      <xdr:row>97</xdr:row>
      <xdr:rowOff>27764</xdr:rowOff>
    </xdr:to>
    <xdr:sp macro="" textlink="">
      <xdr:nvSpPr>
        <xdr:cNvPr id="17" name="TextBox 2">
          <a:extLst>
            <a:ext uri="{FF2B5EF4-FFF2-40B4-BE49-F238E27FC236}">
              <a16:creationId xmlns:a16="http://schemas.microsoft.com/office/drawing/2014/main" id="{4176EFA2-6945-4A5D-8A93-D95BC464FA03}"/>
            </a:ext>
          </a:extLst>
        </xdr:cNvPr>
        <xdr:cNvSpPr txBox="1"/>
      </xdr:nvSpPr>
      <xdr:spPr>
        <a:xfrm>
          <a:off x="7421337" y="14080669"/>
          <a:ext cx="2024742" cy="397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37...........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3</xdr:col>
      <xdr:colOff>506790</xdr:colOff>
      <xdr:row>28</xdr:row>
      <xdr:rowOff>99003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32761BFC-821D-4BA2-A0A5-055B049C415E}"/>
            </a:ext>
          </a:extLst>
        </xdr:cNvPr>
        <xdr:cNvSpPr txBox="1"/>
      </xdr:nvSpPr>
      <xdr:spPr>
        <a:xfrm>
          <a:off x="285750" y="5922065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452364</xdr:colOff>
      <xdr:row>26</xdr:row>
      <xdr:rowOff>2</xdr:rowOff>
    </xdr:from>
    <xdr:to>
      <xdr:col>5</xdr:col>
      <xdr:colOff>354159</xdr:colOff>
      <xdr:row>28</xdr:row>
      <xdr:rowOff>49307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32DDDC-29C0-4D64-AF1E-C91FBE075665}"/>
            </a:ext>
          </a:extLst>
        </xdr:cNvPr>
        <xdr:cNvSpPr txBox="1"/>
      </xdr:nvSpPr>
      <xdr:spPr>
        <a:xfrm>
          <a:off x="2999267" y="5922067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1724267</xdr:colOff>
      <xdr:row>28</xdr:row>
      <xdr:rowOff>131717</xdr:rowOff>
    </xdr:from>
    <xdr:to>
      <xdr:col>10</xdr:col>
      <xdr:colOff>344946</xdr:colOff>
      <xdr:row>30</xdr:row>
      <xdr:rowOff>118047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DAD885-3CB1-414B-9868-7A05BD6ECA4B}"/>
            </a:ext>
          </a:extLst>
        </xdr:cNvPr>
        <xdr:cNvSpPr txBox="1"/>
      </xdr:nvSpPr>
      <xdr:spPr>
        <a:xfrm>
          <a:off x="4271170" y="6509326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240601</xdr:colOff>
      <xdr:row>26</xdr:row>
      <xdr:rowOff>0</xdr:rowOff>
    </xdr:from>
    <xdr:to>
      <xdr:col>11</xdr:col>
      <xdr:colOff>487890</xdr:colOff>
      <xdr:row>28</xdr:row>
      <xdr:rowOff>61760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1E796A-BDAD-4F12-8CC8-98430277B7A3}"/>
            </a:ext>
          </a:extLst>
        </xdr:cNvPr>
        <xdr:cNvSpPr txBox="1"/>
      </xdr:nvSpPr>
      <xdr:spPr>
        <a:xfrm>
          <a:off x="5582884" y="5922065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252910</xdr:colOff>
      <xdr:row>28</xdr:row>
      <xdr:rowOff>130608</xdr:rowOff>
    </xdr:from>
    <xdr:to>
      <xdr:col>3</xdr:col>
      <xdr:colOff>1463592</xdr:colOff>
      <xdr:row>30</xdr:row>
      <xdr:rowOff>174092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507BC5E1-8EBB-4EF7-A813-25EDD7CC200F}"/>
            </a:ext>
          </a:extLst>
        </xdr:cNvPr>
        <xdr:cNvSpPr txBox="1"/>
      </xdr:nvSpPr>
      <xdr:spPr>
        <a:xfrm>
          <a:off x="1304801" y="6508217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3</xdr:col>
      <xdr:colOff>506790</xdr:colOff>
      <xdr:row>60</xdr:row>
      <xdr:rowOff>99004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9A328250-BFA1-435A-8EB3-E43F4C109642}"/>
            </a:ext>
          </a:extLst>
        </xdr:cNvPr>
        <xdr:cNvSpPr txBox="1"/>
      </xdr:nvSpPr>
      <xdr:spPr>
        <a:xfrm>
          <a:off x="285750" y="13210761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452364</xdr:colOff>
      <xdr:row>58</xdr:row>
      <xdr:rowOff>2</xdr:rowOff>
    </xdr:from>
    <xdr:to>
      <xdr:col>5</xdr:col>
      <xdr:colOff>354159</xdr:colOff>
      <xdr:row>60</xdr:row>
      <xdr:rowOff>49308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166707E-C1C6-40C0-BAFB-17028968F244}"/>
            </a:ext>
          </a:extLst>
        </xdr:cNvPr>
        <xdr:cNvSpPr txBox="1"/>
      </xdr:nvSpPr>
      <xdr:spPr>
        <a:xfrm>
          <a:off x="2999267" y="13210763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1724267</xdr:colOff>
      <xdr:row>60</xdr:row>
      <xdr:rowOff>131718</xdr:rowOff>
    </xdr:from>
    <xdr:to>
      <xdr:col>10</xdr:col>
      <xdr:colOff>344946</xdr:colOff>
      <xdr:row>62</xdr:row>
      <xdr:rowOff>118047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67725F4E-C0D7-4AAD-A901-08CB06C0725E}"/>
            </a:ext>
          </a:extLst>
        </xdr:cNvPr>
        <xdr:cNvSpPr txBox="1"/>
      </xdr:nvSpPr>
      <xdr:spPr>
        <a:xfrm>
          <a:off x="4271170" y="13798022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240601</xdr:colOff>
      <xdr:row>58</xdr:row>
      <xdr:rowOff>0</xdr:rowOff>
    </xdr:from>
    <xdr:to>
      <xdr:col>11</xdr:col>
      <xdr:colOff>487890</xdr:colOff>
      <xdr:row>60</xdr:row>
      <xdr:rowOff>61761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008BD08-ED61-4172-9A2D-54BCC43F8E96}"/>
            </a:ext>
          </a:extLst>
        </xdr:cNvPr>
        <xdr:cNvSpPr txBox="1"/>
      </xdr:nvSpPr>
      <xdr:spPr>
        <a:xfrm>
          <a:off x="5582884" y="13210761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252910</xdr:colOff>
      <xdr:row>60</xdr:row>
      <xdr:rowOff>130609</xdr:rowOff>
    </xdr:from>
    <xdr:to>
      <xdr:col>3</xdr:col>
      <xdr:colOff>1463592</xdr:colOff>
      <xdr:row>62</xdr:row>
      <xdr:rowOff>174092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114A6095-76D2-4F30-8C19-530D26CAA5E3}"/>
            </a:ext>
          </a:extLst>
        </xdr:cNvPr>
        <xdr:cNvSpPr txBox="1"/>
      </xdr:nvSpPr>
      <xdr:spPr>
        <a:xfrm>
          <a:off x="1304801" y="13796913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  <xdr:twoCellAnchor>
    <xdr:from>
      <xdr:col>1</xdr:col>
      <xdr:colOff>0</xdr:colOff>
      <xdr:row>89</xdr:row>
      <xdr:rowOff>0</xdr:rowOff>
    </xdr:from>
    <xdr:to>
      <xdr:col>3</xdr:col>
      <xdr:colOff>506790</xdr:colOff>
      <xdr:row>91</xdr:row>
      <xdr:rowOff>99004</xdr:rowOff>
    </xdr:to>
    <xdr:sp macro="" textlink="">
      <xdr:nvSpPr>
        <xdr:cNvPr id="14" name="TextBox 2">
          <a:extLst>
            <a:ext uri="{FF2B5EF4-FFF2-40B4-BE49-F238E27FC236}">
              <a16:creationId xmlns:a16="http://schemas.microsoft.com/office/drawing/2014/main" id="{C921BA98-10AD-42D7-8FEF-3470CC0A7340}"/>
            </a:ext>
          </a:extLst>
        </xdr:cNvPr>
        <xdr:cNvSpPr txBox="1"/>
      </xdr:nvSpPr>
      <xdr:spPr>
        <a:xfrm>
          <a:off x="285750" y="20499457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452364</xdr:colOff>
      <xdr:row>89</xdr:row>
      <xdr:rowOff>2</xdr:rowOff>
    </xdr:from>
    <xdr:to>
      <xdr:col>5</xdr:col>
      <xdr:colOff>354159</xdr:colOff>
      <xdr:row>91</xdr:row>
      <xdr:rowOff>49308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2CF67DC-FC01-4BBF-B805-78500F2701BF}"/>
            </a:ext>
          </a:extLst>
        </xdr:cNvPr>
        <xdr:cNvSpPr txBox="1"/>
      </xdr:nvSpPr>
      <xdr:spPr>
        <a:xfrm>
          <a:off x="2999267" y="20499459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1724267</xdr:colOff>
      <xdr:row>91</xdr:row>
      <xdr:rowOff>131718</xdr:rowOff>
    </xdr:from>
    <xdr:to>
      <xdr:col>10</xdr:col>
      <xdr:colOff>344946</xdr:colOff>
      <xdr:row>93</xdr:row>
      <xdr:rowOff>118048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90BEA968-28A1-416F-A31C-C033F6E25ED8}"/>
            </a:ext>
          </a:extLst>
        </xdr:cNvPr>
        <xdr:cNvSpPr txBox="1"/>
      </xdr:nvSpPr>
      <xdr:spPr>
        <a:xfrm>
          <a:off x="4271170" y="21086718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240601</xdr:colOff>
      <xdr:row>89</xdr:row>
      <xdr:rowOff>0</xdr:rowOff>
    </xdr:from>
    <xdr:to>
      <xdr:col>11</xdr:col>
      <xdr:colOff>487890</xdr:colOff>
      <xdr:row>91</xdr:row>
      <xdr:rowOff>61761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9351299D-0C19-4857-943C-7013975D99FB}"/>
            </a:ext>
          </a:extLst>
        </xdr:cNvPr>
        <xdr:cNvSpPr txBox="1"/>
      </xdr:nvSpPr>
      <xdr:spPr>
        <a:xfrm>
          <a:off x="5582884" y="20499457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252910</xdr:colOff>
      <xdr:row>91</xdr:row>
      <xdr:rowOff>130609</xdr:rowOff>
    </xdr:from>
    <xdr:to>
      <xdr:col>3</xdr:col>
      <xdr:colOff>1463592</xdr:colOff>
      <xdr:row>93</xdr:row>
      <xdr:rowOff>174093</xdr:rowOff>
    </xdr:to>
    <xdr:sp macro="" textlink="">
      <xdr:nvSpPr>
        <xdr:cNvPr id="23" name="TextBox 2">
          <a:extLst>
            <a:ext uri="{FF2B5EF4-FFF2-40B4-BE49-F238E27FC236}">
              <a16:creationId xmlns:a16="http://schemas.microsoft.com/office/drawing/2014/main" id="{8677FC51-873B-4378-8D70-5A7D7A6AA384}"/>
            </a:ext>
          </a:extLst>
        </xdr:cNvPr>
        <xdr:cNvSpPr txBox="1"/>
      </xdr:nvSpPr>
      <xdr:spPr>
        <a:xfrm>
          <a:off x="1304801" y="21085609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  <xdr:twoCellAnchor>
    <xdr:from>
      <xdr:col>1</xdr:col>
      <xdr:colOff>0</xdr:colOff>
      <xdr:row>110</xdr:row>
      <xdr:rowOff>0</xdr:rowOff>
    </xdr:from>
    <xdr:to>
      <xdr:col>3</xdr:col>
      <xdr:colOff>506790</xdr:colOff>
      <xdr:row>112</xdr:row>
      <xdr:rowOff>99004</xdr:rowOff>
    </xdr:to>
    <xdr:sp macro="" textlink="">
      <xdr:nvSpPr>
        <xdr:cNvPr id="24" name="TextBox 2">
          <a:extLst>
            <a:ext uri="{FF2B5EF4-FFF2-40B4-BE49-F238E27FC236}">
              <a16:creationId xmlns:a16="http://schemas.microsoft.com/office/drawing/2014/main" id="{00F853D6-DCE8-4B05-A5A0-7C0E4FCA60BC}"/>
            </a:ext>
          </a:extLst>
        </xdr:cNvPr>
        <xdr:cNvSpPr txBox="1"/>
      </xdr:nvSpPr>
      <xdr:spPr>
        <a:xfrm>
          <a:off x="285750" y="24827120"/>
          <a:ext cx="2767943" cy="554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(นางมะลิวัล  ศิริหล้า)</a:t>
          </a:r>
        </a:p>
      </xdr:txBody>
    </xdr:sp>
    <xdr:clientData/>
  </xdr:twoCellAnchor>
  <xdr:twoCellAnchor>
    <xdr:from>
      <xdr:col>3</xdr:col>
      <xdr:colOff>452364</xdr:colOff>
      <xdr:row>110</xdr:row>
      <xdr:rowOff>2</xdr:rowOff>
    </xdr:from>
    <xdr:to>
      <xdr:col>5</xdr:col>
      <xdr:colOff>354159</xdr:colOff>
      <xdr:row>112</xdr:row>
      <xdr:rowOff>49308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0D56055-8BCA-4F48-B838-D87DC0F1BA99}"/>
            </a:ext>
          </a:extLst>
        </xdr:cNvPr>
        <xdr:cNvSpPr txBox="1"/>
      </xdr:nvSpPr>
      <xdr:spPr>
        <a:xfrm>
          <a:off x="2999267" y="24827122"/>
          <a:ext cx="2697175" cy="5048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(นางสาวศรัญญา  หงษ์แพง)</a:t>
          </a:r>
        </a:p>
      </xdr:txBody>
    </xdr:sp>
    <xdr:clientData/>
  </xdr:twoCellAnchor>
  <xdr:twoCellAnchor>
    <xdr:from>
      <xdr:col>3</xdr:col>
      <xdr:colOff>1724267</xdr:colOff>
      <xdr:row>112</xdr:row>
      <xdr:rowOff>131718</xdr:rowOff>
    </xdr:from>
    <xdr:to>
      <xdr:col>10</xdr:col>
      <xdr:colOff>344946</xdr:colOff>
      <xdr:row>114</xdr:row>
      <xdr:rowOff>163602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15D3E17-9C2B-4063-8DF8-70DE4A34858F}"/>
            </a:ext>
          </a:extLst>
        </xdr:cNvPr>
        <xdr:cNvSpPr txBox="1"/>
      </xdr:nvSpPr>
      <xdr:spPr>
        <a:xfrm>
          <a:off x="4271170" y="25414381"/>
          <a:ext cx="3225809" cy="441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(นายกิติพร  พาวังราช)</a:t>
          </a:r>
        </a:p>
      </xdr:txBody>
    </xdr:sp>
    <xdr:clientData/>
  </xdr:twoCellAnchor>
  <xdr:twoCellAnchor>
    <xdr:from>
      <xdr:col>5</xdr:col>
      <xdr:colOff>240601</xdr:colOff>
      <xdr:row>110</xdr:row>
      <xdr:rowOff>0</xdr:rowOff>
    </xdr:from>
    <xdr:to>
      <xdr:col>11</xdr:col>
      <xdr:colOff>487890</xdr:colOff>
      <xdr:row>112</xdr:row>
      <xdr:rowOff>61761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F7A987C-F476-4A1B-A68F-E962C138599A}"/>
            </a:ext>
          </a:extLst>
        </xdr:cNvPr>
        <xdr:cNvSpPr txBox="1"/>
      </xdr:nvSpPr>
      <xdr:spPr>
        <a:xfrm>
          <a:off x="5582884" y="24827120"/>
          <a:ext cx="2682376" cy="517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(นายณัฐวัฒน์  เอกทวีสิริกุล)</a:t>
          </a:r>
        </a:p>
      </xdr:txBody>
    </xdr:sp>
    <xdr:clientData/>
  </xdr:twoCellAnchor>
  <xdr:twoCellAnchor>
    <xdr:from>
      <xdr:col>2</xdr:col>
      <xdr:colOff>252910</xdr:colOff>
      <xdr:row>112</xdr:row>
      <xdr:rowOff>130609</xdr:rowOff>
    </xdr:from>
    <xdr:to>
      <xdr:col>3</xdr:col>
      <xdr:colOff>1463592</xdr:colOff>
      <xdr:row>115</xdr:row>
      <xdr:rowOff>37429</xdr:rowOff>
    </xdr:to>
    <xdr:sp macro="" textlink="">
      <xdr:nvSpPr>
        <xdr:cNvPr id="34" name="TextBox 2">
          <a:extLst>
            <a:ext uri="{FF2B5EF4-FFF2-40B4-BE49-F238E27FC236}">
              <a16:creationId xmlns:a16="http://schemas.microsoft.com/office/drawing/2014/main" id="{EF42524A-9DC5-4A96-B9AD-DBE06BA7833C}"/>
            </a:ext>
          </a:extLst>
        </xdr:cNvPr>
        <xdr:cNvSpPr txBox="1"/>
      </xdr:nvSpPr>
      <xdr:spPr>
        <a:xfrm>
          <a:off x="1304801" y="25413272"/>
          <a:ext cx="2705694" cy="499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(นายเอกวิทย์  พิมพ์ปัจฉิม)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SpPr txBox="1"/>
      </xdr:nvSpPr>
      <xdr:spPr>
        <a:xfrm>
          <a:off x="7381604" y="119740"/>
          <a:ext cx="203127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13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8.........</a:t>
          </a:r>
        </a:p>
      </xdr:txBody>
    </xdr:sp>
    <xdr:clientData/>
  </xdr:twoCellAnchor>
  <xdr:twoCellAnchor>
    <xdr:from>
      <xdr:col>0</xdr:col>
      <xdr:colOff>263769</xdr:colOff>
      <xdr:row>43</xdr:row>
      <xdr:rowOff>0</xdr:rowOff>
    </xdr:from>
    <xdr:to>
      <xdr:col>3</xdr:col>
      <xdr:colOff>731373</xdr:colOff>
      <xdr:row>45</xdr:row>
      <xdr:rowOff>67235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7FA0E16E-6B79-478A-9AEF-37BE03C06B04}"/>
            </a:ext>
          </a:extLst>
        </xdr:cNvPr>
        <xdr:cNvSpPr txBox="1"/>
      </xdr:nvSpPr>
      <xdr:spPr>
        <a:xfrm>
          <a:off x="263769" y="7495442"/>
          <a:ext cx="2980739" cy="521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681709</xdr:colOff>
      <xdr:row>43</xdr:row>
      <xdr:rowOff>2</xdr:rowOff>
    </xdr:from>
    <xdr:to>
      <xdr:col>6</xdr:col>
      <xdr:colOff>100004</xdr:colOff>
      <xdr:row>45</xdr:row>
      <xdr:rowOff>46175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1A9B5447-7869-4B96-AB1E-792D69BBA20F}"/>
            </a:ext>
          </a:extLst>
        </xdr:cNvPr>
        <xdr:cNvSpPr txBox="1"/>
      </xdr:nvSpPr>
      <xdr:spPr>
        <a:xfrm>
          <a:off x="3194844" y="7495444"/>
          <a:ext cx="2796006" cy="500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52275</xdr:colOff>
      <xdr:row>45</xdr:row>
      <xdr:rowOff>135555</xdr:rowOff>
    </xdr:from>
    <xdr:to>
      <xdr:col>11</xdr:col>
      <xdr:colOff>71374</xdr:colOff>
      <xdr:row>48</xdr:row>
      <xdr:rowOff>56066</xdr:rowOff>
    </xdr:to>
    <xdr:sp macro="" textlink="">
      <xdr:nvSpPr>
        <xdr:cNvPr id="11" name="TextBox 2">
          <a:extLst>
            <a:ext uri="{FF2B5EF4-FFF2-40B4-BE49-F238E27FC236}">
              <a16:creationId xmlns:a16="http://schemas.microsoft.com/office/drawing/2014/main" id="{0850B6A4-8A01-41D7-B265-97B8BB615B4D}"/>
            </a:ext>
          </a:extLst>
        </xdr:cNvPr>
        <xdr:cNvSpPr txBox="1"/>
      </xdr:nvSpPr>
      <xdr:spPr>
        <a:xfrm>
          <a:off x="4668237" y="8085267"/>
          <a:ext cx="3257599" cy="470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5</xdr:col>
      <xdr:colOff>481012</xdr:colOff>
      <xdr:row>43</xdr:row>
      <xdr:rowOff>10992</xdr:rowOff>
    </xdr:from>
    <xdr:to>
      <xdr:col>11</xdr:col>
      <xdr:colOff>823598</xdr:colOff>
      <xdr:row>45</xdr:row>
      <xdr:rowOff>57165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596698-8C56-48A0-908E-8C8CE09FF530}"/>
            </a:ext>
          </a:extLst>
        </xdr:cNvPr>
        <xdr:cNvSpPr txBox="1"/>
      </xdr:nvSpPr>
      <xdr:spPr>
        <a:xfrm>
          <a:off x="5866300" y="7506434"/>
          <a:ext cx="2811760" cy="5004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677740</xdr:colOff>
      <xdr:row>45</xdr:row>
      <xdr:rowOff>124558</xdr:rowOff>
    </xdr:from>
    <xdr:to>
      <xdr:col>3</xdr:col>
      <xdr:colOff>2020451</xdr:colOff>
      <xdr:row>48</xdr:row>
      <xdr:rowOff>81710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4B7B092-2471-4599-88E2-7BD7C456DF5A}"/>
            </a:ext>
          </a:extLst>
        </xdr:cNvPr>
        <xdr:cNvSpPr txBox="1"/>
      </xdr:nvSpPr>
      <xdr:spPr>
        <a:xfrm>
          <a:off x="1729154" y="8074270"/>
          <a:ext cx="2797105" cy="495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10</xdr:col>
      <xdr:colOff>5444</xdr:colOff>
      <xdr:row>27</xdr:row>
      <xdr:rowOff>119740</xdr:rowOff>
    </xdr:from>
    <xdr:to>
      <xdr:col>12</xdr:col>
      <xdr:colOff>261258</xdr:colOff>
      <xdr:row>29</xdr:row>
      <xdr:rowOff>27764</xdr:rowOff>
    </xdr:to>
    <xdr:sp macro="" textlink="">
      <xdr:nvSpPr>
        <xdr:cNvPr id="6" name="TextBox 2">
          <a:extLst>
            <a:ext uri="{FF2B5EF4-FFF2-40B4-BE49-F238E27FC236}">
              <a16:creationId xmlns:a16="http://schemas.microsoft.com/office/drawing/2014/main" id="{678EFC34-CAE7-4461-BDD1-7E17CB16FEC1}"/>
            </a:ext>
          </a:extLst>
        </xdr:cNvPr>
        <xdr:cNvSpPr txBox="1"/>
      </xdr:nvSpPr>
      <xdr:spPr>
        <a:xfrm>
          <a:off x="7293168" y="124502"/>
          <a:ext cx="1926352" cy="357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13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9.........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3</xdr:col>
      <xdr:colOff>748592</xdr:colOff>
      <xdr:row>24</xdr:row>
      <xdr:rowOff>67235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D2A867C8-BE4B-44B0-8844-87590B8F9B4B}"/>
            </a:ext>
          </a:extLst>
        </xdr:cNvPr>
        <xdr:cNvSpPr txBox="1"/>
      </xdr:nvSpPr>
      <xdr:spPr>
        <a:xfrm>
          <a:off x="285750" y="4996962"/>
          <a:ext cx="3034592" cy="5215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(นางสาวดวงเดือน คำอ่อน)</a:t>
          </a:r>
        </a:p>
      </xdr:txBody>
    </xdr:sp>
    <xdr:clientData/>
  </xdr:twoCellAnchor>
  <xdr:twoCellAnchor>
    <xdr:from>
      <xdr:col>3</xdr:col>
      <xdr:colOff>703690</xdr:colOff>
      <xdr:row>22</xdr:row>
      <xdr:rowOff>2</xdr:rowOff>
    </xdr:from>
    <xdr:to>
      <xdr:col>6</xdr:col>
      <xdr:colOff>121985</xdr:colOff>
      <xdr:row>24</xdr:row>
      <xdr:rowOff>46175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3715C48F-F147-4BF1-8462-736F1197D581}"/>
            </a:ext>
          </a:extLst>
        </xdr:cNvPr>
        <xdr:cNvSpPr txBox="1"/>
      </xdr:nvSpPr>
      <xdr:spPr>
        <a:xfrm>
          <a:off x="3275440" y="4996964"/>
          <a:ext cx="2796007" cy="500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(นางรักชนก คิดคำนวน)</a:t>
          </a:r>
        </a:p>
      </xdr:txBody>
    </xdr:sp>
    <xdr:clientData/>
  </xdr:twoCellAnchor>
  <xdr:twoCellAnchor>
    <xdr:from>
      <xdr:col>4</xdr:col>
      <xdr:colOff>74256</xdr:colOff>
      <xdr:row>24</xdr:row>
      <xdr:rowOff>135555</xdr:rowOff>
    </xdr:from>
    <xdr:to>
      <xdr:col>11</xdr:col>
      <xdr:colOff>93355</xdr:colOff>
      <xdr:row>27</xdr:row>
      <xdr:rowOff>151316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9F93C294-D8E4-4F22-AF9B-12BBA11CD1AC}"/>
            </a:ext>
          </a:extLst>
        </xdr:cNvPr>
        <xdr:cNvSpPr txBox="1"/>
      </xdr:nvSpPr>
      <xdr:spPr>
        <a:xfrm>
          <a:off x="4748833" y="5586786"/>
          <a:ext cx="3257599" cy="470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(นางวราลักษณ์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สุขนิ่ม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5</xdr:col>
      <xdr:colOff>502993</xdr:colOff>
      <xdr:row>22</xdr:row>
      <xdr:rowOff>10992</xdr:rowOff>
    </xdr:from>
    <xdr:to>
      <xdr:col>11</xdr:col>
      <xdr:colOff>845579</xdr:colOff>
      <xdr:row>24</xdr:row>
      <xdr:rowOff>57165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4C83385-907B-4B1A-9869-8D2E80C72EE1}"/>
            </a:ext>
          </a:extLst>
        </xdr:cNvPr>
        <xdr:cNvSpPr txBox="1"/>
      </xdr:nvSpPr>
      <xdr:spPr>
        <a:xfrm>
          <a:off x="5946897" y="5007954"/>
          <a:ext cx="2811759" cy="500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(นางสาววาสนา บุญยะแสน)</a:t>
          </a:r>
        </a:p>
      </xdr:txBody>
    </xdr:sp>
    <xdr:clientData/>
  </xdr:twoCellAnchor>
  <xdr:twoCellAnchor>
    <xdr:from>
      <xdr:col>2</xdr:col>
      <xdr:colOff>694959</xdr:colOff>
      <xdr:row>24</xdr:row>
      <xdr:rowOff>124558</xdr:rowOff>
    </xdr:from>
    <xdr:to>
      <xdr:col>3</xdr:col>
      <xdr:colOff>2037670</xdr:colOff>
      <xdr:row>27</xdr:row>
      <xdr:rowOff>181722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FBD764A-E139-4BD0-A371-C3B60CCE1EB8}"/>
            </a:ext>
          </a:extLst>
        </xdr:cNvPr>
        <xdr:cNvSpPr txBox="1"/>
      </xdr:nvSpPr>
      <xdr:spPr>
        <a:xfrm>
          <a:off x="1750036" y="5575789"/>
          <a:ext cx="2859384" cy="511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(นางสาวแพงเพชร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ภูวิจารย์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เอกสารหมายเลข...........5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748121</xdr:colOff>
      <xdr:row>11</xdr:row>
      <xdr:rowOff>82735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F2CDF5E7-8DF2-4296-8B38-E4DBFBF9D829}"/>
            </a:ext>
          </a:extLst>
        </xdr:cNvPr>
        <xdr:cNvSpPr txBox="1"/>
      </xdr:nvSpPr>
      <xdr:spPr>
        <a:xfrm>
          <a:off x="285750" y="2081893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693695</xdr:colOff>
      <xdr:row>9</xdr:row>
      <xdr:rowOff>2</xdr:rowOff>
    </xdr:from>
    <xdr:to>
      <xdr:col>6</xdr:col>
      <xdr:colOff>112564</xdr:colOff>
      <xdr:row>11</xdr:row>
      <xdr:rowOff>33039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93E0F89-AD3B-4325-A81F-4C9D218D0D1D}"/>
            </a:ext>
          </a:extLst>
        </xdr:cNvPr>
        <xdr:cNvSpPr txBox="1"/>
      </xdr:nvSpPr>
      <xdr:spPr>
        <a:xfrm>
          <a:off x="3006909" y="2081895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1965598</xdr:colOff>
      <xdr:row>11</xdr:row>
      <xdr:rowOff>115449</xdr:rowOff>
    </xdr:from>
    <xdr:to>
      <xdr:col>10</xdr:col>
      <xdr:colOff>586406</xdr:colOff>
      <xdr:row>14</xdr:row>
      <xdr:rowOff>13874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1102EF4-407D-4D4E-B545-48BD7EF6C09A}"/>
            </a:ext>
          </a:extLst>
        </xdr:cNvPr>
        <xdr:cNvSpPr txBox="1"/>
      </xdr:nvSpPr>
      <xdr:spPr>
        <a:xfrm>
          <a:off x="4278812" y="2659985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5</xdr:col>
      <xdr:colOff>482059</xdr:colOff>
      <xdr:row>9</xdr:row>
      <xdr:rowOff>0</xdr:rowOff>
    </xdr:from>
    <xdr:to>
      <xdr:col>11</xdr:col>
      <xdr:colOff>730287</xdr:colOff>
      <xdr:row>11</xdr:row>
      <xdr:rowOff>45492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A236323-DC47-4ACD-8A09-D0B4598187FE}"/>
            </a:ext>
          </a:extLst>
        </xdr:cNvPr>
        <xdr:cNvSpPr txBox="1"/>
      </xdr:nvSpPr>
      <xdr:spPr>
        <a:xfrm>
          <a:off x="5591542" y="2081893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253303</xdr:colOff>
      <xdr:row>11</xdr:row>
      <xdr:rowOff>114340</xdr:rowOff>
    </xdr:from>
    <xdr:to>
      <xdr:col>3</xdr:col>
      <xdr:colOff>1704923</xdr:colOff>
      <xdr:row>14</xdr:row>
      <xdr:rowOff>69919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8F575186-62AE-463E-8BCD-A4429F03BC8E}"/>
            </a:ext>
          </a:extLst>
        </xdr:cNvPr>
        <xdr:cNvSpPr txBox="1"/>
      </xdr:nvSpPr>
      <xdr:spPr>
        <a:xfrm>
          <a:off x="1307857" y="2658876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เอกสารหมายเลข...........5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</a:t>
          </a:r>
        </a:p>
      </xdr:txBody>
    </xdr:sp>
    <xdr:clientData/>
  </xdr:twoCellAnchor>
  <xdr:twoCellAnchor>
    <xdr:from>
      <xdr:col>10</xdr:col>
      <xdr:colOff>5444</xdr:colOff>
      <xdr:row>51</xdr:row>
      <xdr:rowOff>119740</xdr:rowOff>
    </xdr:from>
    <xdr:to>
      <xdr:col>12</xdr:col>
      <xdr:colOff>261258</xdr:colOff>
      <xdr:row>53</xdr:row>
      <xdr:rowOff>27764</xdr:rowOff>
    </xdr:to>
    <xdr:sp macro="" textlink="">
      <xdr:nvSpPr>
        <xdr:cNvPr id="15" name="TextBox 2">
          <a:extLst>
            <a:ext uri="{FF2B5EF4-FFF2-40B4-BE49-F238E27FC236}">
              <a16:creationId xmlns:a16="http://schemas.microsoft.com/office/drawing/2014/main" id="{7CADBDA6-58BB-4333-BE6B-4ED671DCC8C8}"/>
            </a:ext>
          </a:extLst>
        </xdr:cNvPr>
        <xdr:cNvSpPr txBox="1"/>
      </xdr:nvSpPr>
      <xdr:spPr>
        <a:xfrm>
          <a:off x="7376062" y="119740"/>
          <a:ext cx="2029196" cy="379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เอกสารหมายเลข...........59.............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3</xdr:col>
      <xdr:colOff>751522</xdr:colOff>
      <xdr:row>47</xdr:row>
      <xdr:rowOff>88178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11ABB8E7-B02E-4150-8A24-7353595C789C}"/>
            </a:ext>
          </a:extLst>
        </xdr:cNvPr>
        <xdr:cNvSpPr txBox="1"/>
      </xdr:nvSpPr>
      <xdr:spPr>
        <a:xfrm>
          <a:off x="285750" y="5943600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697096</xdr:colOff>
      <xdr:row>45</xdr:row>
      <xdr:rowOff>2</xdr:rowOff>
    </xdr:from>
    <xdr:to>
      <xdr:col>6</xdr:col>
      <xdr:colOff>118687</xdr:colOff>
      <xdr:row>47</xdr:row>
      <xdr:rowOff>38482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E14BF0-C53B-4566-AB95-A29FF1B5D2E6}"/>
            </a:ext>
          </a:extLst>
        </xdr:cNvPr>
        <xdr:cNvSpPr txBox="1"/>
      </xdr:nvSpPr>
      <xdr:spPr>
        <a:xfrm>
          <a:off x="3006909" y="5943602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1968999</xdr:colOff>
      <xdr:row>47</xdr:row>
      <xdr:rowOff>120892</xdr:rowOff>
    </xdr:from>
    <xdr:to>
      <xdr:col>10</xdr:col>
      <xdr:colOff>590489</xdr:colOff>
      <xdr:row>49</xdr:row>
      <xdr:rowOff>113207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EEA9316-44AF-4363-8834-DC76EEB75997}"/>
            </a:ext>
          </a:extLst>
        </xdr:cNvPr>
        <xdr:cNvSpPr txBox="1"/>
      </xdr:nvSpPr>
      <xdr:spPr>
        <a:xfrm>
          <a:off x="4278812" y="6521692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5129</xdr:colOff>
      <xdr:row>45</xdr:row>
      <xdr:rowOff>0</xdr:rowOff>
    </xdr:from>
    <xdr:to>
      <xdr:col>11</xdr:col>
      <xdr:colOff>736410</xdr:colOff>
      <xdr:row>47</xdr:row>
      <xdr:rowOff>50935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EE8B976-F7E1-44C8-AFBA-5918411D7C7E}"/>
            </a:ext>
          </a:extLst>
        </xdr:cNvPr>
        <xdr:cNvSpPr txBox="1"/>
      </xdr:nvSpPr>
      <xdr:spPr>
        <a:xfrm>
          <a:off x="5591542" y="5943600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255344</xdr:colOff>
      <xdr:row>47</xdr:row>
      <xdr:rowOff>119783</xdr:rowOff>
    </xdr:from>
    <xdr:to>
      <xdr:col>3</xdr:col>
      <xdr:colOff>1708324</xdr:colOff>
      <xdr:row>49</xdr:row>
      <xdr:rowOff>169252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9F4BD0F6-BE61-4887-A36E-3FEC93F41065}"/>
            </a:ext>
          </a:extLst>
        </xdr:cNvPr>
        <xdr:cNvSpPr txBox="1"/>
      </xdr:nvSpPr>
      <xdr:spPr>
        <a:xfrm>
          <a:off x="1307857" y="6520583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  <xdr:twoCellAnchor>
    <xdr:from>
      <xdr:col>1</xdr:col>
      <xdr:colOff>0</xdr:colOff>
      <xdr:row>66</xdr:row>
      <xdr:rowOff>0</xdr:rowOff>
    </xdr:from>
    <xdr:to>
      <xdr:col>3</xdr:col>
      <xdr:colOff>751522</xdr:colOff>
      <xdr:row>68</xdr:row>
      <xdr:rowOff>88178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06BA7373-76BC-4959-8F25-AA053B505698}"/>
            </a:ext>
          </a:extLst>
        </xdr:cNvPr>
        <xdr:cNvSpPr txBox="1"/>
      </xdr:nvSpPr>
      <xdr:spPr>
        <a:xfrm>
          <a:off x="285750" y="11839575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697096</xdr:colOff>
      <xdr:row>66</xdr:row>
      <xdr:rowOff>2</xdr:rowOff>
    </xdr:from>
    <xdr:to>
      <xdr:col>6</xdr:col>
      <xdr:colOff>118687</xdr:colOff>
      <xdr:row>68</xdr:row>
      <xdr:rowOff>38482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id="{51486330-B093-4399-B61C-DC1F5BCAF992}"/>
            </a:ext>
          </a:extLst>
        </xdr:cNvPr>
        <xdr:cNvSpPr txBox="1"/>
      </xdr:nvSpPr>
      <xdr:spPr>
        <a:xfrm>
          <a:off x="3006909" y="11839577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1968999</xdr:colOff>
      <xdr:row>68</xdr:row>
      <xdr:rowOff>120892</xdr:rowOff>
    </xdr:from>
    <xdr:to>
      <xdr:col>10</xdr:col>
      <xdr:colOff>590489</xdr:colOff>
      <xdr:row>71</xdr:row>
      <xdr:rowOff>27482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87EAE2FB-CC7D-4390-B6C3-6C5488FE0C0F}"/>
            </a:ext>
          </a:extLst>
        </xdr:cNvPr>
        <xdr:cNvSpPr txBox="1"/>
      </xdr:nvSpPr>
      <xdr:spPr>
        <a:xfrm>
          <a:off x="4278812" y="12417667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5129</xdr:colOff>
      <xdr:row>66</xdr:row>
      <xdr:rowOff>0</xdr:rowOff>
    </xdr:from>
    <xdr:to>
      <xdr:col>11</xdr:col>
      <xdr:colOff>736410</xdr:colOff>
      <xdr:row>68</xdr:row>
      <xdr:rowOff>50935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66FEC20-04AB-4E18-9304-F5160A2F7D81}"/>
            </a:ext>
          </a:extLst>
        </xdr:cNvPr>
        <xdr:cNvSpPr txBox="1"/>
      </xdr:nvSpPr>
      <xdr:spPr>
        <a:xfrm>
          <a:off x="5591542" y="11839575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255344</xdr:colOff>
      <xdr:row>68</xdr:row>
      <xdr:rowOff>119783</xdr:rowOff>
    </xdr:from>
    <xdr:to>
      <xdr:col>3</xdr:col>
      <xdr:colOff>1708324</xdr:colOff>
      <xdr:row>71</xdr:row>
      <xdr:rowOff>83527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53950BA7-86E1-4E08-BA27-A1B9D3EB27FF}"/>
            </a:ext>
          </a:extLst>
        </xdr:cNvPr>
        <xdr:cNvSpPr txBox="1"/>
      </xdr:nvSpPr>
      <xdr:spPr>
        <a:xfrm>
          <a:off x="1307857" y="12416558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  <xdr:twoCellAnchor>
    <xdr:from>
      <xdr:col>10</xdr:col>
      <xdr:colOff>5444</xdr:colOff>
      <xdr:row>25</xdr:row>
      <xdr:rowOff>119740</xdr:rowOff>
    </xdr:from>
    <xdr:to>
      <xdr:col>12</xdr:col>
      <xdr:colOff>261258</xdr:colOff>
      <xdr:row>27</xdr:row>
      <xdr:rowOff>27764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BF2D1EEF-2E3E-466F-9073-7509E1A6F6D5}"/>
            </a:ext>
          </a:extLst>
        </xdr:cNvPr>
        <xdr:cNvSpPr txBox="1"/>
      </xdr:nvSpPr>
      <xdr:spPr>
        <a:xfrm>
          <a:off x="6944406" y="124502"/>
          <a:ext cx="1922689" cy="360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เอกสารหมายเลข...........58.............</a:t>
          </a:r>
        </a:p>
      </xdr:txBody>
    </xdr:sp>
    <xdr:clientData/>
  </xdr:twoCellAnchor>
  <xdr:twoCellAnchor>
    <xdr:from>
      <xdr:col>1</xdr:col>
      <xdr:colOff>0</xdr:colOff>
      <xdr:row>20</xdr:row>
      <xdr:rowOff>0</xdr:rowOff>
    </xdr:from>
    <xdr:to>
      <xdr:col>3</xdr:col>
      <xdr:colOff>751522</xdr:colOff>
      <xdr:row>22</xdr:row>
      <xdr:rowOff>92940</xdr:rowOff>
    </xdr:to>
    <xdr:sp macro="" textlink="">
      <xdr:nvSpPr>
        <xdr:cNvPr id="14" name="TextBox 2">
          <a:extLst>
            <a:ext uri="{FF2B5EF4-FFF2-40B4-BE49-F238E27FC236}">
              <a16:creationId xmlns:a16="http://schemas.microsoft.com/office/drawing/2014/main" id="{A996B09F-AD5F-49E0-B8D4-CD4BA3B2D2DD}"/>
            </a:ext>
          </a:extLst>
        </xdr:cNvPr>
        <xdr:cNvSpPr txBox="1"/>
      </xdr:nvSpPr>
      <xdr:spPr>
        <a:xfrm>
          <a:off x="285750" y="4572000"/>
          <a:ext cx="2780347" cy="550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697096</xdr:colOff>
      <xdr:row>20</xdr:row>
      <xdr:rowOff>2</xdr:rowOff>
    </xdr:from>
    <xdr:to>
      <xdr:col>6</xdr:col>
      <xdr:colOff>123449</xdr:colOff>
      <xdr:row>22</xdr:row>
      <xdr:rowOff>38482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1BCC97B2-D8BA-4D6B-BB7B-9FD96E2A0A8F}"/>
            </a:ext>
          </a:extLst>
        </xdr:cNvPr>
        <xdr:cNvSpPr txBox="1"/>
      </xdr:nvSpPr>
      <xdr:spPr>
        <a:xfrm>
          <a:off x="3011671" y="4572002"/>
          <a:ext cx="2712478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1973761</xdr:colOff>
      <xdr:row>22</xdr:row>
      <xdr:rowOff>97079</xdr:rowOff>
    </xdr:from>
    <xdr:to>
      <xdr:col>10</xdr:col>
      <xdr:colOff>590489</xdr:colOff>
      <xdr:row>26</xdr:row>
      <xdr:rowOff>84632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F01A5CF-C039-4869-8E15-F1F48E02521D}"/>
            </a:ext>
          </a:extLst>
        </xdr:cNvPr>
        <xdr:cNvSpPr txBox="1"/>
      </xdr:nvSpPr>
      <xdr:spPr>
        <a:xfrm>
          <a:off x="4555036" y="5231054"/>
          <a:ext cx="3531628" cy="940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9891</xdr:colOff>
      <xdr:row>20</xdr:row>
      <xdr:rowOff>0</xdr:rowOff>
    </xdr:from>
    <xdr:to>
      <xdr:col>11</xdr:col>
      <xdr:colOff>741172</xdr:colOff>
      <xdr:row>22</xdr:row>
      <xdr:rowOff>55697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8EB2D232-601A-46F5-8D39-4B8B95EC3FC4}"/>
            </a:ext>
          </a:extLst>
        </xdr:cNvPr>
        <xdr:cNvSpPr txBox="1"/>
      </xdr:nvSpPr>
      <xdr:spPr>
        <a:xfrm>
          <a:off x="5610591" y="4572000"/>
          <a:ext cx="2693431" cy="512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255344</xdr:colOff>
      <xdr:row>22</xdr:row>
      <xdr:rowOff>95970</xdr:rowOff>
    </xdr:from>
    <xdr:to>
      <xdr:col>3</xdr:col>
      <xdr:colOff>1713086</xdr:colOff>
      <xdr:row>26</xdr:row>
      <xdr:rowOff>140677</xdr:rowOff>
    </xdr:to>
    <xdr:sp macro="" textlink="">
      <xdr:nvSpPr>
        <xdr:cNvPr id="19" name="TextBox 2">
          <a:extLst>
            <a:ext uri="{FF2B5EF4-FFF2-40B4-BE49-F238E27FC236}">
              <a16:creationId xmlns:a16="http://schemas.microsoft.com/office/drawing/2014/main" id="{87B98BCC-824F-47F4-85F7-EE810BC8A0CB}"/>
            </a:ext>
          </a:extLst>
        </xdr:cNvPr>
        <xdr:cNvSpPr txBox="1"/>
      </xdr:nvSpPr>
      <xdr:spPr>
        <a:xfrm>
          <a:off x="1379294" y="5229945"/>
          <a:ext cx="2915067" cy="997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เอกสารหมายเลข..........60..............</a:t>
          </a:r>
        </a:p>
      </xdr:txBody>
    </xdr:sp>
    <xdr:clientData/>
  </xdr:twoCellAnchor>
  <xdr:twoCellAnchor>
    <xdr:from>
      <xdr:col>10</xdr:col>
      <xdr:colOff>104775</xdr:colOff>
      <xdr:row>7</xdr:row>
      <xdr:rowOff>0</xdr:rowOff>
    </xdr:from>
    <xdr:to>
      <xdr:col>10</xdr:col>
      <xdr:colOff>104775</xdr:colOff>
      <xdr:row>7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7473315" y="66934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7</xdr:row>
      <xdr:rowOff>0</xdr:rowOff>
    </xdr:from>
    <xdr:to>
      <xdr:col>10</xdr:col>
      <xdr:colOff>85725</xdr:colOff>
      <xdr:row>7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7454265" y="66934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104775</xdr:colOff>
      <xdr:row>7</xdr:row>
      <xdr:rowOff>0</xdr:rowOff>
    </xdr:from>
    <xdr:to>
      <xdr:col>10</xdr:col>
      <xdr:colOff>104775</xdr:colOff>
      <xdr:row>7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7473315" y="66934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7</xdr:row>
      <xdr:rowOff>0</xdr:rowOff>
    </xdr:from>
    <xdr:to>
      <xdr:col>10</xdr:col>
      <xdr:colOff>85725</xdr:colOff>
      <xdr:row>7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7454265" y="669340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5444</xdr:colOff>
      <xdr:row>33</xdr:row>
      <xdr:rowOff>119740</xdr:rowOff>
    </xdr:from>
    <xdr:to>
      <xdr:col>12</xdr:col>
      <xdr:colOff>261258</xdr:colOff>
      <xdr:row>35</xdr:row>
      <xdr:rowOff>27764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7390120" y="119740"/>
          <a:ext cx="2037550" cy="468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1.............</a:t>
          </a:r>
        </a:p>
      </xdr:txBody>
    </xdr:sp>
    <xdr:clientData/>
  </xdr:twoCellAnchor>
  <xdr:twoCellAnchor>
    <xdr:from>
      <xdr:col>10</xdr:col>
      <xdr:colOff>5444</xdr:colOff>
      <xdr:row>63</xdr:row>
      <xdr:rowOff>119740</xdr:rowOff>
    </xdr:from>
    <xdr:to>
      <xdr:col>12</xdr:col>
      <xdr:colOff>261258</xdr:colOff>
      <xdr:row>65</xdr:row>
      <xdr:rowOff>27764</xdr:rowOff>
    </xdr:to>
    <xdr:sp macro="" textlink="">
      <xdr:nvSpPr>
        <xdr:cNvPr id="21" name="TextBox 2">
          <a:extLst>
            <a:ext uri="{FF2B5EF4-FFF2-40B4-BE49-F238E27FC236}">
              <a16:creationId xmlns:a16="http://schemas.microsoft.com/office/drawing/2014/main" id="{AE53C246-4D9B-49C4-A305-5507EC7CA010}"/>
            </a:ext>
          </a:extLst>
        </xdr:cNvPr>
        <xdr:cNvSpPr txBox="1"/>
      </xdr:nvSpPr>
      <xdr:spPr>
        <a:xfrm>
          <a:off x="7400308" y="14424558"/>
          <a:ext cx="2039586" cy="392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2..............</a:t>
          </a:r>
        </a:p>
      </xdr:txBody>
    </xdr:sp>
    <xdr:clientData/>
  </xdr:twoCellAnchor>
  <xdr:twoCellAnchor>
    <xdr:from>
      <xdr:col>1</xdr:col>
      <xdr:colOff>0</xdr:colOff>
      <xdr:row>57</xdr:row>
      <xdr:rowOff>0</xdr:rowOff>
    </xdr:from>
    <xdr:to>
      <xdr:col>3</xdr:col>
      <xdr:colOff>752924</xdr:colOff>
      <xdr:row>59</xdr:row>
      <xdr:rowOff>85937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C650951C-0301-4811-B7E0-16C4FAFDD5EB}"/>
            </a:ext>
          </a:extLst>
        </xdr:cNvPr>
        <xdr:cNvSpPr txBox="1"/>
      </xdr:nvSpPr>
      <xdr:spPr>
        <a:xfrm>
          <a:off x="285751" y="12584206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698498</xdr:colOff>
      <xdr:row>57</xdr:row>
      <xdr:rowOff>2</xdr:rowOff>
    </xdr:from>
    <xdr:to>
      <xdr:col>6</xdr:col>
      <xdr:colOff>118968</xdr:colOff>
      <xdr:row>59</xdr:row>
      <xdr:rowOff>36241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A11CB8-10A5-43BB-8E53-B2C2A4F1F366}"/>
            </a:ext>
          </a:extLst>
        </xdr:cNvPr>
        <xdr:cNvSpPr txBox="1"/>
      </xdr:nvSpPr>
      <xdr:spPr>
        <a:xfrm>
          <a:off x="3006910" y="12584208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1970401</xdr:colOff>
      <xdr:row>59</xdr:row>
      <xdr:rowOff>118651</xdr:rowOff>
    </xdr:from>
    <xdr:to>
      <xdr:col>10</xdr:col>
      <xdr:colOff>591611</xdr:colOff>
      <xdr:row>61</xdr:row>
      <xdr:rowOff>108725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F2F2DEF-6893-48A8-8DFD-E9916AA0E8C9}"/>
            </a:ext>
          </a:extLst>
        </xdr:cNvPr>
        <xdr:cNvSpPr txBox="1"/>
      </xdr:nvSpPr>
      <xdr:spPr>
        <a:xfrm>
          <a:off x="4278813" y="13162298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5410</xdr:colOff>
      <xdr:row>57</xdr:row>
      <xdr:rowOff>0</xdr:rowOff>
    </xdr:from>
    <xdr:to>
      <xdr:col>11</xdr:col>
      <xdr:colOff>739493</xdr:colOff>
      <xdr:row>59</xdr:row>
      <xdr:rowOff>48694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D2898B6-6A0C-43AF-B923-E64A86ECF87A}"/>
            </a:ext>
          </a:extLst>
        </xdr:cNvPr>
        <xdr:cNvSpPr txBox="1"/>
      </xdr:nvSpPr>
      <xdr:spPr>
        <a:xfrm>
          <a:off x="5591543" y="12584206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254505</xdr:colOff>
      <xdr:row>59</xdr:row>
      <xdr:rowOff>117542</xdr:rowOff>
    </xdr:from>
    <xdr:to>
      <xdr:col>3</xdr:col>
      <xdr:colOff>1709726</xdr:colOff>
      <xdr:row>61</xdr:row>
      <xdr:rowOff>164770</xdr:rowOff>
    </xdr:to>
    <xdr:sp macro="" textlink="">
      <xdr:nvSpPr>
        <xdr:cNvPr id="12" name="TextBox 2">
          <a:extLst>
            <a:ext uri="{FF2B5EF4-FFF2-40B4-BE49-F238E27FC236}">
              <a16:creationId xmlns:a16="http://schemas.microsoft.com/office/drawing/2014/main" id="{14DFBD7A-7E52-49D1-9851-910CEE935CD7}"/>
            </a:ext>
          </a:extLst>
        </xdr:cNvPr>
        <xdr:cNvSpPr txBox="1"/>
      </xdr:nvSpPr>
      <xdr:spPr>
        <a:xfrm>
          <a:off x="1307858" y="13161189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  <xdr:twoCellAnchor>
    <xdr:from>
      <xdr:col>1</xdr:col>
      <xdr:colOff>0</xdr:colOff>
      <xdr:row>79</xdr:row>
      <xdr:rowOff>0</xdr:rowOff>
    </xdr:from>
    <xdr:to>
      <xdr:col>3</xdr:col>
      <xdr:colOff>752924</xdr:colOff>
      <xdr:row>81</xdr:row>
      <xdr:rowOff>85936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9D3B63E8-C926-412E-A600-D4B95FB4973B}"/>
            </a:ext>
          </a:extLst>
        </xdr:cNvPr>
        <xdr:cNvSpPr txBox="1"/>
      </xdr:nvSpPr>
      <xdr:spPr>
        <a:xfrm>
          <a:off x="285751" y="16439029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698498</xdr:colOff>
      <xdr:row>79</xdr:row>
      <xdr:rowOff>2</xdr:rowOff>
    </xdr:from>
    <xdr:to>
      <xdr:col>6</xdr:col>
      <xdr:colOff>118968</xdr:colOff>
      <xdr:row>81</xdr:row>
      <xdr:rowOff>36240</xdr:rowOff>
    </xdr:to>
    <xdr:sp macro="" textlink="">
      <xdr:nvSpPr>
        <xdr:cNvPr id="14" name="TextBox 2">
          <a:extLst>
            <a:ext uri="{FF2B5EF4-FFF2-40B4-BE49-F238E27FC236}">
              <a16:creationId xmlns:a16="http://schemas.microsoft.com/office/drawing/2014/main" id="{D4EB79FC-BAD2-4327-8E6C-6FE8484B3078}"/>
            </a:ext>
          </a:extLst>
        </xdr:cNvPr>
        <xdr:cNvSpPr txBox="1"/>
      </xdr:nvSpPr>
      <xdr:spPr>
        <a:xfrm>
          <a:off x="3006910" y="16439031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1970401</xdr:colOff>
      <xdr:row>81</xdr:row>
      <xdr:rowOff>118650</xdr:rowOff>
    </xdr:from>
    <xdr:to>
      <xdr:col>10</xdr:col>
      <xdr:colOff>591611</xdr:colOff>
      <xdr:row>84</xdr:row>
      <xdr:rowOff>30283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AF87D43-0541-4D58-BCEB-B84971EB9E92}"/>
            </a:ext>
          </a:extLst>
        </xdr:cNvPr>
        <xdr:cNvSpPr txBox="1"/>
      </xdr:nvSpPr>
      <xdr:spPr>
        <a:xfrm>
          <a:off x="4278813" y="17017121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5410</xdr:colOff>
      <xdr:row>79</xdr:row>
      <xdr:rowOff>0</xdr:rowOff>
    </xdr:from>
    <xdr:to>
      <xdr:col>11</xdr:col>
      <xdr:colOff>739493</xdr:colOff>
      <xdr:row>81</xdr:row>
      <xdr:rowOff>48693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3B3F9D1-F9A1-4459-9566-E1BBD98021F7}"/>
            </a:ext>
          </a:extLst>
        </xdr:cNvPr>
        <xdr:cNvSpPr txBox="1"/>
      </xdr:nvSpPr>
      <xdr:spPr>
        <a:xfrm>
          <a:off x="5591543" y="16439029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254505</xdr:colOff>
      <xdr:row>81</xdr:row>
      <xdr:rowOff>117541</xdr:rowOff>
    </xdr:from>
    <xdr:to>
      <xdr:col>3</xdr:col>
      <xdr:colOff>1709726</xdr:colOff>
      <xdr:row>84</xdr:row>
      <xdr:rowOff>86328</xdr:rowOff>
    </xdr:to>
    <xdr:sp macro="" textlink="">
      <xdr:nvSpPr>
        <xdr:cNvPr id="17" name="TextBox 2">
          <a:extLst>
            <a:ext uri="{FF2B5EF4-FFF2-40B4-BE49-F238E27FC236}">
              <a16:creationId xmlns:a16="http://schemas.microsoft.com/office/drawing/2014/main" id="{366DCB74-C959-4175-9F0C-B4786A015FF3}"/>
            </a:ext>
          </a:extLst>
        </xdr:cNvPr>
        <xdr:cNvSpPr txBox="1"/>
      </xdr:nvSpPr>
      <xdr:spPr>
        <a:xfrm>
          <a:off x="1307858" y="17016012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752924</xdr:colOff>
      <xdr:row>29</xdr:row>
      <xdr:rowOff>85937</xdr:rowOff>
    </xdr:to>
    <xdr:sp macro="" textlink="">
      <xdr:nvSpPr>
        <xdr:cNvPr id="18" name="TextBox 2">
          <a:extLst>
            <a:ext uri="{FF2B5EF4-FFF2-40B4-BE49-F238E27FC236}">
              <a16:creationId xmlns:a16="http://schemas.microsoft.com/office/drawing/2014/main" id="{DD459922-51F9-4FE2-943A-4F1D1C491CEB}"/>
            </a:ext>
          </a:extLst>
        </xdr:cNvPr>
        <xdr:cNvSpPr txBox="1"/>
      </xdr:nvSpPr>
      <xdr:spPr>
        <a:xfrm>
          <a:off x="285751" y="5972735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698498</xdr:colOff>
      <xdr:row>27</xdr:row>
      <xdr:rowOff>2</xdr:rowOff>
    </xdr:from>
    <xdr:to>
      <xdr:col>6</xdr:col>
      <xdr:colOff>118968</xdr:colOff>
      <xdr:row>29</xdr:row>
      <xdr:rowOff>36241</xdr:rowOff>
    </xdr:to>
    <xdr:sp macro="" textlink="">
      <xdr:nvSpPr>
        <xdr:cNvPr id="19" name="TextBox 2">
          <a:extLst>
            <a:ext uri="{FF2B5EF4-FFF2-40B4-BE49-F238E27FC236}">
              <a16:creationId xmlns:a16="http://schemas.microsoft.com/office/drawing/2014/main" id="{6A4C1B04-1952-493F-8D36-B1FC01B40B89}"/>
            </a:ext>
          </a:extLst>
        </xdr:cNvPr>
        <xdr:cNvSpPr txBox="1"/>
      </xdr:nvSpPr>
      <xdr:spPr>
        <a:xfrm>
          <a:off x="3006910" y="5972737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1970401</xdr:colOff>
      <xdr:row>29</xdr:row>
      <xdr:rowOff>118651</xdr:rowOff>
    </xdr:from>
    <xdr:to>
      <xdr:col>10</xdr:col>
      <xdr:colOff>591611</xdr:colOff>
      <xdr:row>31</xdr:row>
      <xdr:rowOff>108724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A8471CF-5D99-48E7-8F99-91569F3EA41A}"/>
            </a:ext>
          </a:extLst>
        </xdr:cNvPr>
        <xdr:cNvSpPr txBox="1"/>
      </xdr:nvSpPr>
      <xdr:spPr>
        <a:xfrm>
          <a:off x="4278813" y="6550827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5410</xdr:colOff>
      <xdr:row>27</xdr:row>
      <xdr:rowOff>0</xdr:rowOff>
    </xdr:from>
    <xdr:to>
      <xdr:col>11</xdr:col>
      <xdr:colOff>739493</xdr:colOff>
      <xdr:row>29</xdr:row>
      <xdr:rowOff>48694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CF6EC7F-72F0-477F-A4BE-8AD6BE216231}"/>
            </a:ext>
          </a:extLst>
        </xdr:cNvPr>
        <xdr:cNvSpPr txBox="1"/>
      </xdr:nvSpPr>
      <xdr:spPr>
        <a:xfrm>
          <a:off x="5591543" y="5972735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254505</xdr:colOff>
      <xdr:row>29</xdr:row>
      <xdr:rowOff>117542</xdr:rowOff>
    </xdr:from>
    <xdr:to>
      <xdr:col>3</xdr:col>
      <xdr:colOff>1709726</xdr:colOff>
      <xdr:row>31</xdr:row>
      <xdr:rowOff>164769</xdr:rowOff>
    </xdr:to>
    <xdr:sp macro="" textlink="">
      <xdr:nvSpPr>
        <xdr:cNvPr id="23" name="TextBox 2">
          <a:extLst>
            <a:ext uri="{FF2B5EF4-FFF2-40B4-BE49-F238E27FC236}">
              <a16:creationId xmlns:a16="http://schemas.microsoft.com/office/drawing/2014/main" id="{989D4B17-A546-4ADE-8E4F-652D8E62E7D6}"/>
            </a:ext>
          </a:extLst>
        </xdr:cNvPr>
        <xdr:cNvSpPr txBox="1"/>
      </xdr:nvSpPr>
      <xdr:spPr>
        <a:xfrm>
          <a:off x="1307858" y="6549718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เอกสารหมายเลข............63............</a:t>
          </a:r>
        </a:p>
      </xdr:txBody>
    </xdr:sp>
    <xdr:clientData/>
  </xdr:twoCellAnchor>
  <xdr:twoCellAnchor>
    <xdr:from>
      <xdr:col>1</xdr:col>
      <xdr:colOff>0</xdr:colOff>
      <xdr:row>41</xdr:row>
      <xdr:rowOff>0</xdr:rowOff>
    </xdr:from>
    <xdr:to>
      <xdr:col>3</xdr:col>
      <xdr:colOff>752924</xdr:colOff>
      <xdr:row>43</xdr:row>
      <xdr:rowOff>85937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B7C9A066-E056-48D4-BE08-D9E91559FDB9}"/>
            </a:ext>
          </a:extLst>
        </xdr:cNvPr>
        <xdr:cNvSpPr txBox="1"/>
      </xdr:nvSpPr>
      <xdr:spPr>
        <a:xfrm>
          <a:off x="285751" y="5972735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698498</xdr:colOff>
      <xdr:row>41</xdr:row>
      <xdr:rowOff>2</xdr:rowOff>
    </xdr:from>
    <xdr:to>
      <xdr:col>6</xdr:col>
      <xdr:colOff>118968</xdr:colOff>
      <xdr:row>43</xdr:row>
      <xdr:rowOff>36241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E572A9-D27A-4478-8654-72D295B3C69E}"/>
            </a:ext>
          </a:extLst>
        </xdr:cNvPr>
        <xdr:cNvSpPr txBox="1"/>
      </xdr:nvSpPr>
      <xdr:spPr>
        <a:xfrm>
          <a:off x="3006910" y="5972737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1970401</xdr:colOff>
      <xdr:row>43</xdr:row>
      <xdr:rowOff>118651</xdr:rowOff>
    </xdr:from>
    <xdr:to>
      <xdr:col>10</xdr:col>
      <xdr:colOff>591611</xdr:colOff>
      <xdr:row>46</xdr:row>
      <xdr:rowOff>30283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5853D8-95CD-4A1E-A025-6CB02A4D0204}"/>
            </a:ext>
          </a:extLst>
        </xdr:cNvPr>
        <xdr:cNvSpPr txBox="1"/>
      </xdr:nvSpPr>
      <xdr:spPr>
        <a:xfrm>
          <a:off x="4278813" y="6550827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5410</xdr:colOff>
      <xdr:row>41</xdr:row>
      <xdr:rowOff>0</xdr:rowOff>
    </xdr:from>
    <xdr:to>
      <xdr:col>11</xdr:col>
      <xdr:colOff>739493</xdr:colOff>
      <xdr:row>43</xdr:row>
      <xdr:rowOff>48694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E488ADA-8589-4F41-9A7A-BC403368FF19}"/>
            </a:ext>
          </a:extLst>
        </xdr:cNvPr>
        <xdr:cNvSpPr txBox="1"/>
      </xdr:nvSpPr>
      <xdr:spPr>
        <a:xfrm>
          <a:off x="5591543" y="5972735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254505</xdr:colOff>
      <xdr:row>43</xdr:row>
      <xdr:rowOff>117542</xdr:rowOff>
    </xdr:from>
    <xdr:to>
      <xdr:col>3</xdr:col>
      <xdr:colOff>1709726</xdr:colOff>
      <xdr:row>46</xdr:row>
      <xdr:rowOff>86328</xdr:rowOff>
    </xdr:to>
    <xdr:sp macro="" textlink="">
      <xdr:nvSpPr>
        <xdr:cNvPr id="10" name="TextBox 2">
          <a:extLst>
            <a:ext uri="{FF2B5EF4-FFF2-40B4-BE49-F238E27FC236}">
              <a16:creationId xmlns:a16="http://schemas.microsoft.com/office/drawing/2014/main" id="{CC1BC90C-E768-4572-A61D-08E05C930586}"/>
            </a:ext>
          </a:extLst>
        </xdr:cNvPr>
        <xdr:cNvSpPr txBox="1"/>
      </xdr:nvSpPr>
      <xdr:spPr>
        <a:xfrm>
          <a:off x="1307858" y="6549718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  <xdr:twoCellAnchor>
    <xdr:from>
      <xdr:col>10</xdr:col>
      <xdr:colOff>5444</xdr:colOff>
      <xdr:row>27</xdr:row>
      <xdr:rowOff>119740</xdr:rowOff>
    </xdr:from>
    <xdr:to>
      <xdr:col>12</xdr:col>
      <xdr:colOff>261258</xdr:colOff>
      <xdr:row>29</xdr:row>
      <xdr:rowOff>27764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E64825BE-608A-45D0-8F39-449E3847A13F}"/>
            </a:ext>
          </a:extLst>
        </xdr:cNvPr>
        <xdr:cNvSpPr txBox="1"/>
      </xdr:nvSpPr>
      <xdr:spPr>
        <a:xfrm>
          <a:off x="7219898" y="124502"/>
          <a:ext cx="1926353" cy="357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เอกสารหมายเลข............64............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3</xdr:col>
      <xdr:colOff>752924</xdr:colOff>
      <xdr:row>24</xdr:row>
      <xdr:rowOff>85937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9EA298C4-E6E6-4176-B1E0-EE882DC4D410}"/>
            </a:ext>
          </a:extLst>
        </xdr:cNvPr>
        <xdr:cNvSpPr txBox="1"/>
      </xdr:nvSpPr>
      <xdr:spPr>
        <a:xfrm>
          <a:off x="285750" y="4996962"/>
          <a:ext cx="2943674" cy="540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703260</xdr:colOff>
      <xdr:row>22</xdr:row>
      <xdr:rowOff>2</xdr:rowOff>
    </xdr:from>
    <xdr:to>
      <xdr:col>6</xdr:col>
      <xdr:colOff>123730</xdr:colOff>
      <xdr:row>24</xdr:row>
      <xdr:rowOff>36241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A936379-8864-4F38-9999-B2BD9591A399}"/>
            </a:ext>
          </a:extLst>
        </xdr:cNvPr>
        <xdr:cNvSpPr txBox="1"/>
      </xdr:nvSpPr>
      <xdr:spPr>
        <a:xfrm>
          <a:off x="3179760" y="4996964"/>
          <a:ext cx="2820162" cy="490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1970401</xdr:colOff>
      <xdr:row>24</xdr:row>
      <xdr:rowOff>104363</xdr:rowOff>
    </xdr:from>
    <xdr:to>
      <xdr:col>10</xdr:col>
      <xdr:colOff>591611</xdr:colOff>
      <xdr:row>27</xdr:row>
      <xdr:rowOff>44937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1344E1F-5D5C-4FA2-95AD-8044CA6D5A72}"/>
            </a:ext>
          </a:extLst>
        </xdr:cNvPr>
        <xdr:cNvSpPr txBox="1"/>
      </xdr:nvSpPr>
      <xdr:spPr>
        <a:xfrm>
          <a:off x="4446901" y="5555594"/>
          <a:ext cx="3354402" cy="39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10172</xdr:colOff>
      <xdr:row>22</xdr:row>
      <xdr:rowOff>0</xdr:rowOff>
    </xdr:from>
    <xdr:to>
      <xdr:col>11</xdr:col>
      <xdr:colOff>744255</xdr:colOff>
      <xdr:row>24</xdr:row>
      <xdr:rowOff>48694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B26CC4AB-6EC8-4693-9404-4CE27368D945}"/>
            </a:ext>
          </a:extLst>
        </xdr:cNvPr>
        <xdr:cNvSpPr txBox="1"/>
      </xdr:nvSpPr>
      <xdr:spPr>
        <a:xfrm>
          <a:off x="5886364" y="4996962"/>
          <a:ext cx="2697699" cy="502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259267</xdr:colOff>
      <xdr:row>24</xdr:row>
      <xdr:rowOff>103254</xdr:rowOff>
    </xdr:from>
    <xdr:to>
      <xdr:col>3</xdr:col>
      <xdr:colOff>1714488</xdr:colOff>
      <xdr:row>27</xdr:row>
      <xdr:rowOff>100982</xdr:rowOff>
    </xdr:to>
    <xdr:sp macro="" textlink="">
      <xdr:nvSpPr>
        <xdr:cNvPr id="13" name="TextBox 2">
          <a:extLst>
            <a:ext uri="{FF2B5EF4-FFF2-40B4-BE49-F238E27FC236}">
              <a16:creationId xmlns:a16="http://schemas.microsoft.com/office/drawing/2014/main" id="{0AA0FDD5-8B22-4EE5-BFF9-27F335ECBD3A}"/>
            </a:ext>
          </a:extLst>
        </xdr:cNvPr>
        <xdr:cNvSpPr txBox="1"/>
      </xdr:nvSpPr>
      <xdr:spPr>
        <a:xfrm>
          <a:off x="1314344" y="5554485"/>
          <a:ext cx="2876644" cy="451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5444</xdr:colOff>
      <xdr:row>0</xdr:row>
      <xdr:rowOff>119740</xdr:rowOff>
    </xdr:from>
    <xdr:to>
      <xdr:col>12</xdr:col>
      <xdr:colOff>261258</xdr:colOff>
      <xdr:row>2</xdr:row>
      <xdr:rowOff>27764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7373984" y="119740"/>
          <a:ext cx="2023654" cy="36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เอกสารหมายเลข............65............</a:t>
          </a:r>
        </a:p>
      </xdr:txBody>
    </xdr:sp>
    <xdr:clientData/>
  </xdr:twoCellAnchor>
  <xdr:twoCellAnchor>
    <xdr:from>
      <xdr:col>1</xdr:col>
      <xdr:colOff>0</xdr:colOff>
      <xdr:row>16</xdr:row>
      <xdr:rowOff>0</xdr:rowOff>
    </xdr:from>
    <xdr:to>
      <xdr:col>3</xdr:col>
      <xdr:colOff>752924</xdr:colOff>
      <xdr:row>18</xdr:row>
      <xdr:rowOff>85936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EEE66B32-7D33-420D-8B30-F0621EF6C211}"/>
            </a:ext>
          </a:extLst>
        </xdr:cNvPr>
        <xdr:cNvSpPr txBox="1"/>
      </xdr:nvSpPr>
      <xdr:spPr>
        <a:xfrm>
          <a:off x="285751" y="3445809"/>
          <a:ext cx="2775585" cy="5453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ประธานกรรมการ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(นางกตัญญู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คำทา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3</xdr:col>
      <xdr:colOff>698498</xdr:colOff>
      <xdr:row>16</xdr:row>
      <xdr:rowOff>2</xdr:rowOff>
    </xdr:from>
    <xdr:to>
      <xdr:col>6</xdr:col>
      <xdr:colOff>118968</xdr:colOff>
      <xdr:row>18</xdr:row>
      <xdr:rowOff>36240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DC69E0E-F6D4-46CC-89C6-EAC22E4CB677}"/>
            </a:ext>
          </a:extLst>
        </xdr:cNvPr>
        <xdr:cNvSpPr txBox="1"/>
      </xdr:nvSpPr>
      <xdr:spPr>
        <a:xfrm>
          <a:off x="3006910" y="3445811"/>
          <a:ext cx="2698191" cy="495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          (นางสาวอนุศรา  ฬานันท์)</a:t>
          </a:r>
        </a:p>
      </xdr:txBody>
    </xdr:sp>
    <xdr:clientData/>
  </xdr:twoCellAnchor>
  <xdr:twoCellAnchor>
    <xdr:from>
      <xdr:col>3</xdr:col>
      <xdr:colOff>1970401</xdr:colOff>
      <xdr:row>18</xdr:row>
      <xdr:rowOff>118650</xdr:rowOff>
    </xdr:from>
    <xdr:to>
      <xdr:col>10</xdr:col>
      <xdr:colOff>591611</xdr:colOff>
      <xdr:row>20</xdr:row>
      <xdr:rowOff>159151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7A8E2B9-BF44-4F01-9A4C-256A49650487}"/>
            </a:ext>
          </a:extLst>
        </xdr:cNvPr>
        <xdr:cNvSpPr txBox="1"/>
      </xdr:nvSpPr>
      <xdr:spPr>
        <a:xfrm>
          <a:off x="4278813" y="4023901"/>
          <a:ext cx="3226827" cy="449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กรรมการและเลขานุการ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(นางสาวภัทรพร  ทิพย์โฆษิตคุณ)</a:t>
          </a:r>
        </a:p>
      </xdr:txBody>
    </xdr:sp>
    <xdr:clientData/>
  </xdr:twoCellAnchor>
  <xdr:twoCellAnchor>
    <xdr:from>
      <xdr:col>6</xdr:col>
      <xdr:colOff>5410</xdr:colOff>
      <xdr:row>16</xdr:row>
      <xdr:rowOff>0</xdr:rowOff>
    </xdr:from>
    <xdr:to>
      <xdr:col>11</xdr:col>
      <xdr:colOff>739493</xdr:colOff>
      <xdr:row>18</xdr:row>
      <xdr:rowOff>48693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692625A-5188-4CD3-8439-1F1547CCBA2B}"/>
            </a:ext>
          </a:extLst>
        </xdr:cNvPr>
        <xdr:cNvSpPr txBox="1"/>
      </xdr:nvSpPr>
      <xdr:spPr>
        <a:xfrm>
          <a:off x="5591543" y="3445809"/>
          <a:ext cx="2683906" cy="5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(นายชัยวัฒน์  พักตร์ผ่องศรี)</a:t>
          </a:r>
        </a:p>
      </xdr:txBody>
    </xdr:sp>
    <xdr:clientData/>
  </xdr:twoCellAnchor>
  <xdr:twoCellAnchor>
    <xdr:from>
      <xdr:col>2</xdr:col>
      <xdr:colOff>254505</xdr:colOff>
      <xdr:row>18</xdr:row>
      <xdr:rowOff>117541</xdr:rowOff>
    </xdr:from>
    <xdr:to>
      <xdr:col>3</xdr:col>
      <xdr:colOff>1709726</xdr:colOff>
      <xdr:row>21</xdr:row>
      <xdr:rowOff>35902</xdr:rowOff>
    </xdr:to>
    <xdr:sp macro="" textlink="">
      <xdr:nvSpPr>
        <xdr:cNvPr id="7" name="TextBox 2">
          <a:extLst>
            <a:ext uri="{FF2B5EF4-FFF2-40B4-BE49-F238E27FC236}">
              <a16:creationId xmlns:a16="http://schemas.microsoft.com/office/drawing/2014/main" id="{E4B2D245-4078-4719-837E-48E173B8396C}"/>
            </a:ext>
          </a:extLst>
        </xdr:cNvPr>
        <xdr:cNvSpPr txBox="1"/>
      </xdr:nvSpPr>
      <xdr:spPr>
        <a:xfrm>
          <a:off x="1307858" y="4022792"/>
          <a:ext cx="2710280" cy="5066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ลงชื่อ                                        กรรมการ</a:t>
          </a:r>
          <a:b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1400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(นายเจษฎาวัจน์  เรืองบุญ)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91"/>
  <sheetViews>
    <sheetView topLeftCell="A67" zoomScale="130" zoomScaleNormal="130" workbookViewId="0">
      <selection activeCell="A10" sqref="A10"/>
    </sheetView>
  </sheetViews>
  <sheetFormatPr defaultRowHeight="14.25"/>
  <cols>
    <col min="1" max="1" width="4" customWidth="1"/>
    <col min="2" max="2" width="10.73046875" customWidth="1"/>
    <col min="3" max="3" width="19.265625" customWidth="1"/>
    <col min="4" max="4" width="30.4648437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6.33203125" bestFit="1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2553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46813</v>
      </c>
      <c r="C6" s="35" t="s">
        <v>1421</v>
      </c>
      <c r="D6" s="35" t="s">
        <v>1422</v>
      </c>
      <c r="E6" s="9" t="s">
        <v>51</v>
      </c>
      <c r="F6" s="9" t="s">
        <v>1423</v>
      </c>
      <c r="G6" s="81">
        <v>1</v>
      </c>
      <c r="H6" s="81"/>
      <c r="I6" s="81"/>
      <c r="J6" s="1"/>
      <c r="K6" s="71">
        <v>999</v>
      </c>
      <c r="L6" s="80" t="s">
        <v>77</v>
      </c>
      <c r="M6" s="37"/>
    </row>
    <row r="7" spans="1:13" ht="18">
      <c r="A7" s="30">
        <v>2</v>
      </c>
      <c r="B7" s="46">
        <v>46909</v>
      </c>
      <c r="C7" s="35" t="s">
        <v>1424</v>
      </c>
      <c r="D7" s="35" t="s">
        <v>1425</v>
      </c>
      <c r="E7" s="9" t="s">
        <v>51</v>
      </c>
      <c r="F7" s="9" t="s">
        <v>1423</v>
      </c>
      <c r="G7" s="81">
        <v>1</v>
      </c>
      <c r="H7" s="81"/>
      <c r="I7" s="81"/>
      <c r="J7" s="1"/>
      <c r="K7" s="71">
        <v>599</v>
      </c>
      <c r="L7" s="80" t="s">
        <v>1795</v>
      </c>
      <c r="M7" s="37"/>
    </row>
    <row r="8" spans="1:13" ht="18">
      <c r="A8" s="30">
        <v>3</v>
      </c>
      <c r="B8" s="46">
        <v>47310</v>
      </c>
      <c r="C8" s="35" t="s">
        <v>1426</v>
      </c>
      <c r="D8" s="35" t="s">
        <v>1427</v>
      </c>
      <c r="E8" s="9" t="s">
        <v>51</v>
      </c>
      <c r="F8" s="9" t="s">
        <v>374</v>
      </c>
      <c r="G8" s="81">
        <v>1</v>
      </c>
      <c r="H8" s="81"/>
      <c r="I8" s="81"/>
      <c r="J8" s="1"/>
      <c r="K8" s="71">
        <v>2000</v>
      </c>
      <c r="L8" s="177" t="s">
        <v>1796</v>
      </c>
      <c r="M8" s="37"/>
    </row>
    <row r="9" spans="1:13" ht="18">
      <c r="A9" s="30">
        <v>4</v>
      </c>
      <c r="B9" s="46">
        <v>47401</v>
      </c>
      <c r="C9" s="35" t="s">
        <v>1428</v>
      </c>
      <c r="D9" s="35" t="s">
        <v>1429</v>
      </c>
      <c r="E9" s="9" t="s">
        <v>39</v>
      </c>
      <c r="F9" s="9" t="s">
        <v>1423</v>
      </c>
      <c r="G9" s="81">
        <v>1</v>
      </c>
      <c r="H9" s="81"/>
      <c r="I9" s="81"/>
      <c r="J9" s="1"/>
      <c r="K9" s="71">
        <v>18000</v>
      </c>
      <c r="L9" s="80" t="s">
        <v>1797</v>
      </c>
      <c r="M9" s="37"/>
    </row>
    <row r="10" spans="1:13" ht="18">
      <c r="A10" s="30">
        <v>5</v>
      </c>
      <c r="B10" s="46">
        <v>10979</v>
      </c>
      <c r="C10" s="35" t="s">
        <v>1430</v>
      </c>
      <c r="D10" s="35" t="s">
        <v>1431</v>
      </c>
      <c r="E10" s="9" t="s">
        <v>51</v>
      </c>
      <c r="F10" s="9" t="s">
        <v>216</v>
      </c>
      <c r="G10" s="81">
        <v>1</v>
      </c>
      <c r="H10" s="81"/>
      <c r="I10" s="81"/>
      <c r="J10" s="1"/>
      <c r="K10" s="71">
        <v>1700</v>
      </c>
      <c r="L10" s="9" t="s">
        <v>1798</v>
      </c>
      <c r="M10" s="37"/>
    </row>
    <row r="11" spans="1:13" ht="18">
      <c r="A11" s="30">
        <v>6</v>
      </c>
      <c r="B11" s="46">
        <v>11140</v>
      </c>
      <c r="C11" s="35" t="s">
        <v>1432</v>
      </c>
      <c r="D11" s="35" t="s">
        <v>1433</v>
      </c>
      <c r="E11" s="9" t="s">
        <v>51</v>
      </c>
      <c r="F11" s="9" t="s">
        <v>216</v>
      </c>
      <c r="G11" s="81">
        <v>1</v>
      </c>
      <c r="H11" s="81"/>
      <c r="I11" s="81"/>
      <c r="J11" s="1"/>
      <c r="K11" s="71">
        <v>1900</v>
      </c>
      <c r="L11" s="80" t="s">
        <v>1799</v>
      </c>
      <c r="M11" s="37"/>
    </row>
    <row r="12" spans="1:13" ht="18">
      <c r="A12" s="30">
        <v>7</v>
      </c>
      <c r="B12" s="46">
        <v>11287</v>
      </c>
      <c r="C12" s="35" t="s">
        <v>1434</v>
      </c>
      <c r="D12" s="35" t="s">
        <v>1435</v>
      </c>
      <c r="E12" s="9" t="s">
        <v>51</v>
      </c>
      <c r="F12" s="9" t="s">
        <v>1423</v>
      </c>
      <c r="G12" s="81">
        <v>1</v>
      </c>
      <c r="H12" s="81"/>
      <c r="I12" s="81"/>
      <c r="J12" s="1"/>
      <c r="K12" s="71">
        <v>12000</v>
      </c>
      <c r="L12" s="80" t="s">
        <v>1799</v>
      </c>
      <c r="M12" s="37"/>
    </row>
    <row r="13" spans="1:13" ht="18">
      <c r="A13" s="30">
        <v>8</v>
      </c>
      <c r="B13" s="46">
        <v>11407</v>
      </c>
      <c r="C13" s="89" t="s">
        <v>1436</v>
      </c>
      <c r="D13" s="35" t="s">
        <v>1437</v>
      </c>
      <c r="E13" s="9" t="s">
        <v>51</v>
      </c>
      <c r="F13" s="9" t="s">
        <v>1267</v>
      </c>
      <c r="G13" s="4">
        <v>2</v>
      </c>
      <c r="H13" s="4"/>
      <c r="I13" s="4"/>
      <c r="J13" s="4"/>
      <c r="K13" s="71">
        <v>1190</v>
      </c>
      <c r="L13" s="9"/>
      <c r="M13" s="37"/>
    </row>
    <row r="14" spans="1:13" ht="18">
      <c r="A14" s="30">
        <v>9</v>
      </c>
      <c r="B14" s="46">
        <v>11601</v>
      </c>
      <c r="C14" s="35" t="s">
        <v>1443</v>
      </c>
      <c r="D14" s="35" t="s">
        <v>1444</v>
      </c>
      <c r="E14" s="9" t="s">
        <v>51</v>
      </c>
      <c r="F14" s="9" t="s">
        <v>46</v>
      </c>
      <c r="G14" s="4">
        <v>1</v>
      </c>
      <c r="H14" s="4"/>
      <c r="I14" s="4"/>
      <c r="J14" s="4"/>
      <c r="K14" s="115">
        <v>1400</v>
      </c>
      <c r="L14" s="80" t="s">
        <v>1799</v>
      </c>
      <c r="M14" s="37"/>
    </row>
    <row r="15" spans="1:13" ht="18">
      <c r="A15" s="30">
        <v>10</v>
      </c>
      <c r="B15" s="119">
        <v>11798</v>
      </c>
      <c r="C15" s="56" t="s">
        <v>1438</v>
      </c>
      <c r="D15" s="56" t="s">
        <v>276</v>
      </c>
      <c r="E15" s="9" t="s">
        <v>51</v>
      </c>
      <c r="F15" s="58" t="s">
        <v>45</v>
      </c>
      <c r="G15" s="4">
        <v>1</v>
      </c>
      <c r="H15" s="4"/>
      <c r="I15" s="4"/>
      <c r="J15" s="4"/>
      <c r="K15" s="71">
        <v>3800</v>
      </c>
      <c r="L15" s="58"/>
      <c r="M15" s="37"/>
    </row>
    <row r="16" spans="1:13" ht="18">
      <c r="A16" s="30">
        <v>11</v>
      </c>
      <c r="B16" s="46">
        <v>11798</v>
      </c>
      <c r="C16" s="35" t="s">
        <v>1439</v>
      </c>
      <c r="D16" s="35" t="s">
        <v>1440</v>
      </c>
      <c r="E16" s="9" t="s">
        <v>51</v>
      </c>
      <c r="F16" s="9" t="s">
        <v>107</v>
      </c>
      <c r="G16" s="4">
        <v>7</v>
      </c>
      <c r="H16" s="4"/>
      <c r="I16" s="4"/>
      <c r="J16" s="4"/>
      <c r="K16" s="71">
        <v>300</v>
      </c>
      <c r="L16" s="9" t="s">
        <v>2658</v>
      </c>
      <c r="M16" s="37"/>
    </row>
    <row r="17" spans="1:13" ht="18">
      <c r="A17" s="30">
        <v>12</v>
      </c>
      <c r="B17" s="46">
        <v>11842</v>
      </c>
      <c r="C17" s="35" t="s">
        <v>1703</v>
      </c>
      <c r="D17" s="35" t="s">
        <v>1441</v>
      </c>
      <c r="E17" s="9" t="s">
        <v>51</v>
      </c>
      <c r="F17" s="9" t="s">
        <v>373</v>
      </c>
      <c r="G17" s="81">
        <v>1</v>
      </c>
      <c r="H17" s="81"/>
      <c r="I17" s="81"/>
      <c r="J17" s="1"/>
      <c r="K17" s="71">
        <v>6800</v>
      </c>
      <c r="L17" s="9" t="s">
        <v>439</v>
      </c>
      <c r="M17" s="37"/>
    </row>
    <row r="18" spans="1:13" ht="18">
      <c r="A18" s="30">
        <v>13</v>
      </c>
      <c r="B18" s="46">
        <v>11849</v>
      </c>
      <c r="C18" s="35" t="s">
        <v>1704</v>
      </c>
      <c r="D18" s="35" t="s">
        <v>2320</v>
      </c>
      <c r="E18" s="9" t="s">
        <v>51</v>
      </c>
      <c r="F18" s="9" t="s">
        <v>373</v>
      </c>
      <c r="G18" s="81">
        <v>1</v>
      </c>
      <c r="H18" s="81"/>
      <c r="I18" s="81"/>
      <c r="J18" s="1"/>
      <c r="K18" s="71">
        <v>6700</v>
      </c>
      <c r="L18" s="9" t="s">
        <v>439</v>
      </c>
      <c r="M18" s="38"/>
    </row>
    <row r="19" spans="1:13" ht="18">
      <c r="A19" s="30">
        <v>14</v>
      </c>
      <c r="B19" s="34">
        <v>34913</v>
      </c>
      <c r="C19" s="35" t="s">
        <v>44</v>
      </c>
      <c r="D19" s="36" t="s">
        <v>2656</v>
      </c>
      <c r="E19" s="9" t="s">
        <v>39</v>
      </c>
      <c r="F19" s="9" t="s">
        <v>45</v>
      </c>
      <c r="G19" s="81">
        <v>1</v>
      </c>
      <c r="H19" s="81"/>
      <c r="I19" s="81"/>
      <c r="J19" s="1"/>
      <c r="K19" s="88">
        <v>4800</v>
      </c>
      <c r="L19" s="9" t="s">
        <v>1780</v>
      </c>
      <c r="M19" s="38"/>
    </row>
    <row r="20" spans="1:13" ht="18">
      <c r="A20" s="30">
        <v>15</v>
      </c>
      <c r="B20" s="46">
        <v>15795</v>
      </c>
      <c r="C20" s="35" t="s">
        <v>1449</v>
      </c>
      <c r="D20" s="35" t="s">
        <v>1450</v>
      </c>
      <c r="E20" s="9" t="s">
        <v>51</v>
      </c>
      <c r="F20" s="9" t="s">
        <v>369</v>
      </c>
      <c r="G20" s="81">
        <v>1</v>
      </c>
      <c r="H20" s="81"/>
      <c r="I20" s="81"/>
      <c r="J20" s="1"/>
      <c r="K20" s="71">
        <v>1000</v>
      </c>
      <c r="L20" s="9" t="s">
        <v>1801</v>
      </c>
    </row>
    <row r="21" spans="1:13" ht="18">
      <c r="A21" s="30">
        <v>16</v>
      </c>
      <c r="B21" s="34">
        <v>36710</v>
      </c>
      <c r="C21" s="35" t="s">
        <v>1446</v>
      </c>
      <c r="D21" s="36" t="s">
        <v>1447</v>
      </c>
      <c r="E21" s="9" t="s">
        <v>51</v>
      </c>
      <c r="F21" s="9" t="s">
        <v>40</v>
      </c>
      <c r="G21" s="81">
        <v>1</v>
      </c>
      <c r="H21" s="4"/>
      <c r="I21" s="4"/>
      <c r="J21" s="4"/>
      <c r="K21" s="71">
        <v>15000</v>
      </c>
      <c r="L21" s="9" t="s">
        <v>1448</v>
      </c>
    </row>
    <row r="22" spans="1:13" ht="18">
      <c r="A22" s="30">
        <v>17</v>
      </c>
      <c r="B22" s="46">
        <v>15918</v>
      </c>
      <c r="C22" s="35" t="s">
        <v>1802</v>
      </c>
      <c r="D22" s="35" t="s">
        <v>568</v>
      </c>
      <c r="E22" s="9" t="s">
        <v>51</v>
      </c>
      <c r="F22" s="9" t="s">
        <v>373</v>
      </c>
      <c r="G22" s="81">
        <v>1</v>
      </c>
      <c r="H22" s="81"/>
      <c r="I22" s="81"/>
      <c r="J22" s="1"/>
      <c r="K22" s="71">
        <v>9500</v>
      </c>
      <c r="L22" s="53" t="s">
        <v>1803</v>
      </c>
    </row>
    <row r="23" spans="1:13" ht="18">
      <c r="A23" s="30">
        <v>18</v>
      </c>
      <c r="B23" s="46">
        <v>15918</v>
      </c>
      <c r="C23" s="35" t="s">
        <v>1451</v>
      </c>
      <c r="D23" s="36" t="s">
        <v>1452</v>
      </c>
      <c r="E23" s="9" t="s">
        <v>51</v>
      </c>
      <c r="F23" s="9" t="s">
        <v>373</v>
      </c>
      <c r="G23" s="81">
        <v>1</v>
      </c>
      <c r="H23" s="81"/>
      <c r="I23" s="81"/>
      <c r="J23" s="1"/>
      <c r="K23" s="71">
        <v>14750</v>
      </c>
      <c r="L23" s="9" t="s">
        <v>1792</v>
      </c>
    </row>
    <row r="24" spans="1:13" ht="18">
      <c r="A24" s="30">
        <v>19</v>
      </c>
      <c r="B24" s="46">
        <v>15920</v>
      </c>
      <c r="C24" s="35" t="s">
        <v>1805</v>
      </c>
      <c r="D24" s="36" t="s">
        <v>2862</v>
      </c>
      <c r="E24" s="9" t="s">
        <v>51</v>
      </c>
      <c r="F24" s="9" t="s">
        <v>510</v>
      </c>
      <c r="G24" s="81">
        <v>2</v>
      </c>
      <c r="H24" s="81"/>
      <c r="I24" s="81"/>
      <c r="J24" s="1"/>
      <c r="K24" s="71">
        <v>15800</v>
      </c>
      <c r="L24" s="80" t="s">
        <v>1799</v>
      </c>
    </row>
    <row r="25" spans="1:13" ht="18">
      <c r="A25" s="30">
        <v>20</v>
      </c>
      <c r="B25" s="46">
        <v>15920</v>
      </c>
      <c r="C25" s="35" t="s">
        <v>1806</v>
      </c>
      <c r="D25" s="35" t="s">
        <v>1453</v>
      </c>
      <c r="E25" s="9" t="s">
        <v>51</v>
      </c>
      <c r="F25" s="9" t="s">
        <v>510</v>
      </c>
      <c r="G25" s="81">
        <v>2</v>
      </c>
      <c r="H25" s="81"/>
      <c r="I25" s="81"/>
      <c r="J25" s="1"/>
      <c r="K25" s="71">
        <v>15800</v>
      </c>
      <c r="L25" s="9" t="s">
        <v>1804</v>
      </c>
    </row>
    <row r="26" spans="1:13" ht="12" customHeight="1">
      <c r="A26" s="271"/>
      <c r="B26" s="272"/>
      <c r="C26" s="64"/>
      <c r="D26" s="65"/>
      <c r="E26" s="66"/>
      <c r="F26" s="66"/>
      <c r="G26" s="273"/>
      <c r="H26" s="273"/>
      <c r="I26" s="273"/>
      <c r="J26" s="273"/>
      <c r="K26" s="141"/>
      <c r="L26" s="66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1.25" customHeight="1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  <c r="M31" s="37"/>
    </row>
    <row r="32" spans="1:13" ht="18">
      <c r="A32" s="59"/>
      <c r="B32" s="274"/>
      <c r="C32" s="60"/>
      <c r="D32" s="61"/>
      <c r="E32" s="62"/>
      <c r="F32" s="62"/>
      <c r="G32" s="38"/>
      <c r="H32" s="38"/>
      <c r="I32" s="38"/>
      <c r="J32" s="38"/>
      <c r="K32" s="275"/>
      <c r="L32" s="62"/>
      <c r="M32" s="37"/>
    </row>
    <row r="33" spans="1:12" ht="18">
      <c r="A33" s="353" t="s">
        <v>0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</row>
    <row r="34" spans="1:12" ht="18">
      <c r="A34" s="353" t="s">
        <v>2553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</row>
    <row r="35" spans="1:12" ht="18">
      <c r="A35" s="354" t="s">
        <v>2554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</row>
    <row r="36" spans="1:12" ht="18">
      <c r="A36" s="10" t="s">
        <v>1</v>
      </c>
      <c r="B36" s="26" t="s">
        <v>2</v>
      </c>
      <c r="C36" s="11" t="s">
        <v>3</v>
      </c>
      <c r="D36" s="355" t="s">
        <v>4</v>
      </c>
      <c r="E36" s="355" t="s">
        <v>654</v>
      </c>
      <c r="F36" s="357" t="s">
        <v>5</v>
      </c>
      <c r="G36" s="358"/>
      <c r="H36" s="358"/>
      <c r="I36" s="358"/>
      <c r="J36" s="359"/>
      <c r="K36" s="360" t="s">
        <v>9</v>
      </c>
      <c r="L36" s="355" t="s">
        <v>6</v>
      </c>
    </row>
    <row r="37" spans="1:12" ht="18">
      <c r="A37" s="12"/>
      <c r="B37" s="27" t="s">
        <v>7</v>
      </c>
      <c r="C37" s="13" t="s">
        <v>8</v>
      </c>
      <c r="D37" s="356"/>
      <c r="E37" s="356"/>
      <c r="F37" s="8" t="s">
        <v>32</v>
      </c>
      <c r="G37" s="8" t="s">
        <v>33</v>
      </c>
      <c r="H37" s="8" t="s">
        <v>34</v>
      </c>
      <c r="I37" s="8" t="s">
        <v>35</v>
      </c>
      <c r="J37" s="21" t="s">
        <v>37</v>
      </c>
      <c r="K37" s="361"/>
      <c r="L37" s="356"/>
    </row>
    <row r="38" spans="1:12" ht="18">
      <c r="A38" s="30">
        <v>21</v>
      </c>
      <c r="B38" s="46">
        <v>15920</v>
      </c>
      <c r="C38" s="35" t="s">
        <v>1454</v>
      </c>
      <c r="D38" s="35" t="s">
        <v>1455</v>
      </c>
      <c r="E38" s="9" t="s">
        <v>51</v>
      </c>
      <c r="F38" s="9" t="s">
        <v>112</v>
      </c>
      <c r="G38" s="81">
        <v>1</v>
      </c>
      <c r="H38" s="81"/>
      <c r="I38" s="81"/>
      <c r="J38" s="1"/>
      <c r="K38" s="71">
        <v>9000</v>
      </c>
      <c r="L38" s="9" t="s">
        <v>1367</v>
      </c>
    </row>
    <row r="39" spans="1:12" ht="18">
      <c r="A39" s="30">
        <v>22</v>
      </c>
      <c r="B39" s="46">
        <v>15957</v>
      </c>
      <c r="C39" s="35" t="s">
        <v>1456</v>
      </c>
      <c r="D39" s="35" t="s">
        <v>1457</v>
      </c>
      <c r="E39" s="9" t="s">
        <v>51</v>
      </c>
      <c r="F39" s="9" t="s">
        <v>369</v>
      </c>
      <c r="G39" s="81">
        <v>1</v>
      </c>
      <c r="H39" s="81"/>
      <c r="I39" s="81"/>
      <c r="J39" s="1"/>
      <c r="K39" s="71">
        <v>42000</v>
      </c>
      <c r="L39" s="80" t="s">
        <v>1799</v>
      </c>
    </row>
    <row r="40" spans="1:12" ht="18">
      <c r="A40" s="30">
        <v>23</v>
      </c>
      <c r="B40" s="46">
        <v>16124</v>
      </c>
      <c r="C40" s="35" t="s">
        <v>1458</v>
      </c>
      <c r="D40" s="35" t="s">
        <v>2852</v>
      </c>
      <c r="E40" s="9" t="s">
        <v>51</v>
      </c>
      <c r="F40" s="9" t="s">
        <v>112</v>
      </c>
      <c r="G40" s="81">
        <v>1</v>
      </c>
      <c r="H40" s="81"/>
      <c r="I40" s="81"/>
      <c r="J40" s="1"/>
      <c r="K40" s="71">
        <v>12000</v>
      </c>
      <c r="L40" s="9" t="s">
        <v>1800</v>
      </c>
    </row>
    <row r="41" spans="1:12" ht="18">
      <c r="A41" s="30">
        <v>24</v>
      </c>
      <c r="B41" s="46">
        <v>16124</v>
      </c>
      <c r="C41" s="35" t="s">
        <v>1459</v>
      </c>
      <c r="D41" s="35" t="s">
        <v>1460</v>
      </c>
      <c r="E41" s="9" t="s">
        <v>51</v>
      </c>
      <c r="F41" s="9" t="s">
        <v>112</v>
      </c>
      <c r="G41" s="81">
        <v>1</v>
      </c>
      <c r="H41" s="81"/>
      <c r="I41" s="81"/>
      <c r="J41" s="1"/>
      <c r="K41" s="71">
        <v>7150</v>
      </c>
      <c r="L41" s="9" t="s">
        <v>1800</v>
      </c>
    </row>
    <row r="42" spans="1:12" ht="18">
      <c r="A42" s="30">
        <v>25</v>
      </c>
      <c r="B42" s="34">
        <v>37029</v>
      </c>
      <c r="C42" s="89" t="s">
        <v>1807</v>
      </c>
      <c r="D42" s="47" t="s">
        <v>72</v>
      </c>
      <c r="E42" s="9" t="s">
        <v>39</v>
      </c>
      <c r="F42" s="9" t="s">
        <v>43</v>
      </c>
      <c r="G42" s="81">
        <v>1</v>
      </c>
      <c r="H42" s="81"/>
      <c r="I42" s="81"/>
      <c r="J42" s="1"/>
      <c r="K42" s="88">
        <v>38000</v>
      </c>
      <c r="L42" s="9" t="s">
        <v>77</v>
      </c>
    </row>
    <row r="43" spans="1:12" ht="18">
      <c r="A43" s="30">
        <v>26</v>
      </c>
      <c r="B43" s="46">
        <v>16311</v>
      </c>
      <c r="C43" s="35" t="s">
        <v>1461</v>
      </c>
      <c r="D43" s="35" t="s">
        <v>1462</v>
      </c>
      <c r="E43" s="9" t="s">
        <v>51</v>
      </c>
      <c r="F43" s="9" t="s">
        <v>43</v>
      </c>
      <c r="G43" s="81">
        <v>1</v>
      </c>
      <c r="H43" s="81"/>
      <c r="I43" s="81"/>
      <c r="J43" s="1"/>
      <c r="K43" s="71">
        <v>1500</v>
      </c>
      <c r="L43" s="9"/>
    </row>
    <row r="44" spans="1:12" ht="18">
      <c r="A44" s="30">
        <v>27</v>
      </c>
      <c r="B44" s="46">
        <v>16311</v>
      </c>
      <c r="C44" s="89" t="s">
        <v>1360</v>
      </c>
      <c r="D44" s="35" t="s">
        <v>2848</v>
      </c>
      <c r="E44" s="9" t="s">
        <v>51</v>
      </c>
      <c r="F44" s="9" t="s">
        <v>40</v>
      </c>
      <c r="G44" s="81">
        <v>1</v>
      </c>
      <c r="H44" s="81"/>
      <c r="I44" s="81"/>
      <c r="J44" s="1"/>
      <c r="K44" s="71">
        <v>9400</v>
      </c>
      <c r="L44" s="9"/>
    </row>
    <row r="45" spans="1:12" ht="18">
      <c r="A45" s="30">
        <v>28</v>
      </c>
      <c r="B45" s="46" t="s">
        <v>1351</v>
      </c>
      <c r="C45" s="89" t="s">
        <v>1808</v>
      </c>
      <c r="D45" s="35" t="s">
        <v>2851</v>
      </c>
      <c r="E45" s="9" t="s">
        <v>51</v>
      </c>
      <c r="F45" s="9" t="s">
        <v>1468</v>
      </c>
      <c r="G45" s="81">
        <v>57</v>
      </c>
      <c r="H45" s="81"/>
      <c r="I45" s="81"/>
      <c r="J45" s="1"/>
      <c r="K45" s="71">
        <v>75</v>
      </c>
      <c r="L45" s="9" t="s">
        <v>2659</v>
      </c>
    </row>
    <row r="46" spans="1:12" ht="18">
      <c r="A46" s="30">
        <v>29</v>
      </c>
      <c r="B46" s="46" t="s">
        <v>1469</v>
      </c>
      <c r="C46" s="35" t="s">
        <v>1471</v>
      </c>
      <c r="D46" s="35" t="s">
        <v>1472</v>
      </c>
      <c r="E46" s="9" t="s">
        <v>51</v>
      </c>
      <c r="F46" s="9" t="s">
        <v>45</v>
      </c>
      <c r="G46" s="81">
        <v>1</v>
      </c>
      <c r="H46" s="81"/>
      <c r="I46" s="81"/>
      <c r="J46" s="1"/>
      <c r="K46" s="71">
        <v>16500</v>
      </c>
      <c r="L46" s="9" t="s">
        <v>1473</v>
      </c>
    </row>
    <row r="47" spans="1:12" ht="18">
      <c r="A47" s="30">
        <v>30</v>
      </c>
      <c r="B47" s="46" t="s">
        <v>1474</v>
      </c>
      <c r="C47" s="35" t="s">
        <v>1471</v>
      </c>
      <c r="D47" s="35" t="s">
        <v>1475</v>
      </c>
      <c r="E47" s="9" t="s">
        <v>51</v>
      </c>
      <c r="F47" s="9" t="s">
        <v>43</v>
      </c>
      <c r="G47" s="81">
        <v>1</v>
      </c>
      <c r="H47" s="81"/>
      <c r="I47" s="81"/>
      <c r="J47" s="1"/>
      <c r="K47" s="71">
        <v>5350</v>
      </c>
      <c r="L47" s="9" t="s">
        <v>1473</v>
      </c>
    </row>
    <row r="48" spans="1:12" ht="18">
      <c r="A48" s="30">
        <v>31</v>
      </c>
      <c r="B48" s="34">
        <v>37529</v>
      </c>
      <c r="C48" s="35" t="s">
        <v>1701</v>
      </c>
      <c r="D48" s="36" t="s">
        <v>1463</v>
      </c>
      <c r="E48" s="9" t="s">
        <v>39</v>
      </c>
      <c r="F48" s="9" t="s">
        <v>40</v>
      </c>
      <c r="G48" s="81">
        <v>1</v>
      </c>
      <c r="H48" s="81"/>
      <c r="I48" s="81"/>
      <c r="J48" s="1"/>
      <c r="K48" s="88">
        <v>28750</v>
      </c>
      <c r="L48" s="9" t="s">
        <v>619</v>
      </c>
    </row>
    <row r="49" spans="1:13" ht="18">
      <c r="A49" s="30">
        <v>32</v>
      </c>
      <c r="B49" s="34">
        <v>37769</v>
      </c>
      <c r="C49" s="35" t="s">
        <v>1478</v>
      </c>
      <c r="D49" s="36" t="s">
        <v>1479</v>
      </c>
      <c r="E49" s="9" t="s">
        <v>51</v>
      </c>
      <c r="F49" s="9" t="s">
        <v>128</v>
      </c>
      <c r="G49" s="81">
        <v>2</v>
      </c>
      <c r="H49" s="81"/>
      <c r="I49" s="81"/>
      <c r="J49" s="1"/>
      <c r="K49" s="88">
        <v>16000</v>
      </c>
      <c r="L49" s="9" t="s">
        <v>1480</v>
      </c>
    </row>
    <row r="50" spans="1:13" ht="18">
      <c r="A50" s="30">
        <v>33</v>
      </c>
      <c r="B50" s="34">
        <v>37782</v>
      </c>
      <c r="C50" s="35" t="s">
        <v>1481</v>
      </c>
      <c r="D50" s="36" t="s">
        <v>1482</v>
      </c>
      <c r="E50" s="9" t="s">
        <v>51</v>
      </c>
      <c r="F50" s="9" t="s">
        <v>45</v>
      </c>
      <c r="G50" s="81">
        <v>1</v>
      </c>
      <c r="H50" s="81"/>
      <c r="I50" s="81"/>
      <c r="J50" s="1"/>
      <c r="K50" s="88">
        <v>3700</v>
      </c>
      <c r="L50" s="9" t="s">
        <v>77</v>
      </c>
    </row>
    <row r="51" spans="1:13" ht="18">
      <c r="A51" s="30">
        <v>34</v>
      </c>
      <c r="B51" s="46">
        <v>17087</v>
      </c>
      <c r="C51" s="35" t="s">
        <v>1483</v>
      </c>
      <c r="D51" s="35" t="s">
        <v>1484</v>
      </c>
      <c r="E51" s="9" t="s">
        <v>36</v>
      </c>
      <c r="F51" s="9" t="s">
        <v>1466</v>
      </c>
      <c r="G51" s="81">
        <v>12</v>
      </c>
      <c r="H51" s="81"/>
      <c r="I51" s="81"/>
      <c r="J51" s="1"/>
      <c r="K51" s="71">
        <v>3400</v>
      </c>
      <c r="L51" s="9" t="s">
        <v>1485</v>
      </c>
    </row>
    <row r="52" spans="1:13" ht="18">
      <c r="A52" s="30">
        <v>35</v>
      </c>
      <c r="B52" s="46">
        <v>17433</v>
      </c>
      <c r="C52" s="35" t="s">
        <v>1487</v>
      </c>
      <c r="D52" s="35" t="s">
        <v>2412</v>
      </c>
      <c r="E52" s="9" t="s">
        <v>51</v>
      </c>
      <c r="F52" s="9" t="s">
        <v>46</v>
      </c>
      <c r="G52" s="81">
        <v>1</v>
      </c>
      <c r="H52" s="81"/>
      <c r="I52" s="4"/>
      <c r="J52" s="4"/>
      <c r="K52" s="71">
        <v>16000</v>
      </c>
      <c r="L52" s="9" t="s">
        <v>1800</v>
      </c>
    </row>
    <row r="53" spans="1:13" ht="18">
      <c r="A53" s="30">
        <v>36</v>
      </c>
      <c r="B53" s="46">
        <v>17683</v>
      </c>
      <c r="C53" s="35" t="s">
        <v>1490</v>
      </c>
      <c r="D53" s="35" t="s">
        <v>1491</v>
      </c>
      <c r="E53" s="9" t="s">
        <v>51</v>
      </c>
      <c r="F53" s="9" t="s">
        <v>40</v>
      </c>
      <c r="G53" s="81">
        <v>1</v>
      </c>
      <c r="H53" s="81"/>
      <c r="I53" s="81"/>
      <c r="J53" s="1"/>
      <c r="K53" s="71">
        <v>7250</v>
      </c>
      <c r="L53" s="9" t="s">
        <v>1467</v>
      </c>
    </row>
    <row r="54" spans="1:13" ht="18">
      <c r="A54" s="30">
        <v>37</v>
      </c>
      <c r="B54" s="34">
        <v>38737</v>
      </c>
      <c r="C54" s="35" t="s">
        <v>1488</v>
      </c>
      <c r="D54" s="36" t="s">
        <v>1489</v>
      </c>
      <c r="E54" s="9" t="s">
        <v>36</v>
      </c>
      <c r="F54" s="9" t="s">
        <v>40</v>
      </c>
      <c r="G54" s="81">
        <v>1</v>
      </c>
      <c r="H54" s="81"/>
      <c r="I54" s="81"/>
      <c r="J54" s="1"/>
      <c r="K54" s="88">
        <v>25688</v>
      </c>
      <c r="L54" s="9"/>
    </row>
    <row r="55" spans="1:13" ht="18">
      <c r="A55" s="30">
        <v>38</v>
      </c>
      <c r="B55" s="46" t="s">
        <v>1493</v>
      </c>
      <c r="C55" s="89" t="s">
        <v>2411</v>
      </c>
      <c r="D55" s="35" t="s">
        <v>1494</v>
      </c>
      <c r="E55" s="9" t="s">
        <v>39</v>
      </c>
      <c r="F55" s="9" t="s">
        <v>2010</v>
      </c>
      <c r="G55" s="4">
        <v>6</v>
      </c>
      <c r="H55" s="4"/>
      <c r="I55" s="4"/>
      <c r="J55" s="4"/>
      <c r="K55" s="71">
        <v>10000</v>
      </c>
      <c r="L55" s="9"/>
    </row>
    <row r="56" spans="1:13" ht="18">
      <c r="A56" s="30">
        <v>39</v>
      </c>
      <c r="B56" s="46" t="s">
        <v>1493</v>
      </c>
      <c r="C56" s="35" t="s">
        <v>1496</v>
      </c>
      <c r="D56" s="35" t="s">
        <v>1497</v>
      </c>
      <c r="E56" s="9" t="s">
        <v>39</v>
      </c>
      <c r="F56" s="9" t="s">
        <v>45</v>
      </c>
      <c r="G56" s="4">
        <v>1</v>
      </c>
      <c r="H56" s="4"/>
      <c r="I56" s="4"/>
      <c r="J56" s="4"/>
      <c r="K56" s="71">
        <v>28000</v>
      </c>
      <c r="L56" s="9"/>
    </row>
    <row r="57" spans="1:13" ht="11.25" customHeight="1">
      <c r="A57" s="271"/>
      <c r="B57" s="272"/>
      <c r="C57" s="64"/>
      <c r="D57" s="65"/>
      <c r="E57" s="66"/>
      <c r="F57" s="66"/>
      <c r="G57" s="273"/>
      <c r="H57" s="273"/>
      <c r="I57" s="273"/>
      <c r="J57" s="273"/>
      <c r="K57" s="141"/>
      <c r="L57" s="66"/>
      <c r="M57" s="37"/>
    </row>
    <row r="58" spans="1:13" ht="18">
      <c r="A58" s="59"/>
      <c r="B58" s="274"/>
      <c r="C58" s="60"/>
      <c r="D58" s="61"/>
      <c r="E58" s="62"/>
      <c r="F58" s="62"/>
      <c r="G58" s="38"/>
      <c r="H58" s="38"/>
      <c r="I58" s="38"/>
      <c r="J58" s="38"/>
      <c r="K58" s="275"/>
      <c r="L58" s="62"/>
      <c r="M58" s="37"/>
    </row>
    <row r="59" spans="1:13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  <c r="M59" s="37"/>
    </row>
    <row r="60" spans="1:13" ht="9" customHeight="1"/>
    <row r="64" spans="1:13" ht="18">
      <c r="A64" s="353" t="s">
        <v>0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</row>
    <row r="65" spans="1:13" ht="18">
      <c r="A65" s="353" t="s">
        <v>2553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</row>
    <row r="66" spans="1:13" ht="18">
      <c r="A66" s="354" t="s">
        <v>2554</v>
      </c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</row>
    <row r="67" spans="1:13" ht="18">
      <c r="A67" s="10" t="s">
        <v>1</v>
      </c>
      <c r="B67" s="26" t="s">
        <v>2</v>
      </c>
      <c r="C67" s="11" t="s">
        <v>3</v>
      </c>
      <c r="D67" s="355" t="s">
        <v>4</v>
      </c>
      <c r="E67" s="355" t="s">
        <v>654</v>
      </c>
      <c r="F67" s="357" t="s">
        <v>5</v>
      </c>
      <c r="G67" s="358"/>
      <c r="H67" s="358"/>
      <c r="I67" s="358"/>
      <c r="J67" s="359"/>
      <c r="K67" s="360" t="s">
        <v>9</v>
      </c>
      <c r="L67" s="355" t="s">
        <v>6</v>
      </c>
    </row>
    <row r="68" spans="1:13" ht="18">
      <c r="A68" s="12"/>
      <c r="B68" s="27" t="s">
        <v>7</v>
      </c>
      <c r="C68" s="13" t="s">
        <v>8</v>
      </c>
      <c r="D68" s="356"/>
      <c r="E68" s="356"/>
      <c r="F68" s="8" t="s">
        <v>32</v>
      </c>
      <c r="G68" s="8" t="s">
        <v>33</v>
      </c>
      <c r="H68" s="8" t="s">
        <v>34</v>
      </c>
      <c r="I68" s="8" t="s">
        <v>35</v>
      </c>
      <c r="J68" s="21" t="s">
        <v>37</v>
      </c>
      <c r="K68" s="361"/>
      <c r="L68" s="356"/>
    </row>
    <row r="69" spans="1:13" ht="18">
      <c r="A69" s="30">
        <v>40</v>
      </c>
      <c r="B69" s="45" t="s">
        <v>122</v>
      </c>
      <c r="C69" s="35" t="s">
        <v>1074</v>
      </c>
      <c r="D69" s="36" t="s">
        <v>123</v>
      </c>
      <c r="E69" s="9" t="s">
        <v>36</v>
      </c>
      <c r="F69" s="9" t="s">
        <v>40</v>
      </c>
      <c r="G69" s="4">
        <v>1</v>
      </c>
      <c r="H69" s="4"/>
      <c r="I69" s="4"/>
      <c r="J69" s="4"/>
      <c r="K69" s="71">
        <v>25400</v>
      </c>
      <c r="L69" s="129" t="s">
        <v>2661</v>
      </c>
    </row>
    <row r="70" spans="1:13" ht="18">
      <c r="A70" s="30">
        <v>41</v>
      </c>
      <c r="B70" s="46" t="s">
        <v>1510</v>
      </c>
      <c r="C70" s="35" t="s">
        <v>1810</v>
      </c>
      <c r="D70" s="36" t="s">
        <v>1809</v>
      </c>
      <c r="E70" s="9" t="s">
        <v>36</v>
      </c>
      <c r="F70" s="9" t="s">
        <v>40</v>
      </c>
      <c r="G70" s="4">
        <v>1</v>
      </c>
      <c r="H70" s="4"/>
      <c r="I70" s="4"/>
      <c r="J70" s="4"/>
      <c r="K70" s="113">
        <v>34133</v>
      </c>
      <c r="L70" s="9" t="s">
        <v>2660</v>
      </c>
    </row>
    <row r="71" spans="1:13" ht="18">
      <c r="A71" s="30">
        <v>42</v>
      </c>
      <c r="B71" s="34" t="s">
        <v>952</v>
      </c>
      <c r="C71" s="35" t="s">
        <v>1606</v>
      </c>
      <c r="D71" s="36" t="s">
        <v>1511</v>
      </c>
      <c r="E71" s="9" t="s">
        <v>36</v>
      </c>
      <c r="F71" s="9" t="s">
        <v>62</v>
      </c>
      <c r="G71" s="4">
        <v>1</v>
      </c>
      <c r="H71" s="4"/>
      <c r="I71" s="4"/>
      <c r="J71" s="4"/>
      <c r="K71" s="71">
        <v>95000</v>
      </c>
      <c r="L71" s="9" t="s">
        <v>1811</v>
      </c>
    </row>
    <row r="72" spans="1:13" ht="18">
      <c r="A72" s="30">
        <v>43</v>
      </c>
      <c r="B72" s="46">
        <v>19568</v>
      </c>
      <c r="C72" s="35" t="s">
        <v>1512</v>
      </c>
      <c r="D72" s="36" t="s">
        <v>2849</v>
      </c>
      <c r="E72" s="9" t="s">
        <v>36</v>
      </c>
      <c r="F72" s="9" t="s">
        <v>40</v>
      </c>
      <c r="G72" s="4">
        <v>1</v>
      </c>
      <c r="H72" s="4"/>
      <c r="I72" s="4"/>
      <c r="J72" s="4"/>
      <c r="K72" s="113">
        <v>80000</v>
      </c>
      <c r="L72" s="9"/>
    </row>
    <row r="73" spans="1:13" ht="18">
      <c r="A73" s="30">
        <v>44</v>
      </c>
      <c r="B73" s="34">
        <v>40752</v>
      </c>
      <c r="C73" s="35" t="s">
        <v>1517</v>
      </c>
      <c r="D73" s="36" t="s">
        <v>2850</v>
      </c>
      <c r="E73" s="9" t="s">
        <v>36</v>
      </c>
      <c r="F73" s="110" t="s">
        <v>166</v>
      </c>
      <c r="G73" s="81">
        <v>4</v>
      </c>
      <c r="H73" s="81"/>
      <c r="I73" s="81"/>
      <c r="J73" s="1"/>
      <c r="K73" s="155">
        <v>13750</v>
      </c>
      <c r="L73" s="9" t="s">
        <v>1812</v>
      </c>
    </row>
    <row r="74" spans="1:13" ht="18">
      <c r="A74" s="30">
        <v>45</v>
      </c>
      <c r="B74" s="45" t="s">
        <v>1616</v>
      </c>
      <c r="C74" s="35" t="s">
        <v>1617</v>
      </c>
      <c r="D74" s="36" t="s">
        <v>1618</v>
      </c>
      <c r="E74" s="9" t="s">
        <v>51</v>
      </c>
      <c r="F74" s="9" t="s">
        <v>40</v>
      </c>
      <c r="G74" s="81">
        <v>1</v>
      </c>
      <c r="H74" s="81"/>
      <c r="I74" s="81"/>
      <c r="J74" s="1"/>
      <c r="K74" s="70">
        <v>4100</v>
      </c>
      <c r="L74" s="19" t="s">
        <v>77</v>
      </c>
    </row>
    <row r="75" spans="1:13" ht="18">
      <c r="A75" s="30">
        <v>46</v>
      </c>
      <c r="B75" s="161"/>
      <c r="C75" s="157" t="s">
        <v>1520</v>
      </c>
      <c r="D75" s="317" t="s">
        <v>1521</v>
      </c>
      <c r="E75" s="123" t="s">
        <v>39</v>
      </c>
      <c r="F75" s="123" t="s">
        <v>40</v>
      </c>
      <c r="G75" s="81">
        <v>1</v>
      </c>
      <c r="H75" s="81"/>
      <c r="I75" s="81"/>
      <c r="J75" s="1"/>
      <c r="K75" s="115">
        <v>28500</v>
      </c>
      <c r="L75" s="123" t="s">
        <v>1498</v>
      </c>
    </row>
    <row r="76" spans="1:13" ht="18">
      <c r="A76" s="30">
        <v>47</v>
      </c>
      <c r="B76" s="173"/>
      <c r="C76" s="265" t="s">
        <v>1814</v>
      </c>
      <c r="D76" s="166" t="s">
        <v>1813</v>
      </c>
      <c r="E76" s="58" t="s">
        <v>39</v>
      </c>
      <c r="F76" s="58" t="s">
        <v>408</v>
      </c>
      <c r="G76" s="81">
        <v>6</v>
      </c>
      <c r="H76" s="81"/>
      <c r="I76" s="81"/>
      <c r="J76" s="163"/>
      <c r="K76" s="72">
        <v>60000</v>
      </c>
      <c r="L76" s="58" t="s">
        <v>1367</v>
      </c>
    </row>
    <row r="77" spans="1:13" ht="18">
      <c r="A77" s="30">
        <v>48</v>
      </c>
      <c r="B77" s="108" t="s">
        <v>1643</v>
      </c>
      <c r="C77" s="146" t="s">
        <v>1644</v>
      </c>
      <c r="D77" s="146" t="s">
        <v>2410</v>
      </c>
      <c r="E77" s="108" t="s">
        <v>51</v>
      </c>
      <c r="F77" s="4" t="s">
        <v>40</v>
      </c>
      <c r="G77" s="4">
        <v>1</v>
      </c>
      <c r="H77" s="4"/>
      <c r="I77" s="4"/>
      <c r="J77" s="4"/>
      <c r="K77" s="96">
        <v>30000</v>
      </c>
      <c r="L77" s="108">
        <v>141</v>
      </c>
      <c r="M77" s="264" t="s">
        <v>2409</v>
      </c>
    </row>
    <row r="78" spans="1:13" ht="18">
      <c r="A78" s="30">
        <v>49</v>
      </c>
      <c r="B78" s="46" t="s">
        <v>1187</v>
      </c>
      <c r="C78" s="47" t="s">
        <v>1222</v>
      </c>
      <c r="D78" s="36" t="s">
        <v>1189</v>
      </c>
      <c r="E78" s="9" t="s">
        <v>51</v>
      </c>
      <c r="F78" s="9" t="s">
        <v>1190</v>
      </c>
      <c r="G78" s="81">
        <v>2</v>
      </c>
      <c r="H78" s="81"/>
      <c r="I78" s="81"/>
      <c r="J78" s="1"/>
      <c r="K78" s="113">
        <v>1500</v>
      </c>
      <c r="L78" s="53" t="s">
        <v>2402</v>
      </c>
    </row>
    <row r="79" spans="1:13" ht="18">
      <c r="A79" s="30">
        <v>50</v>
      </c>
      <c r="B79" s="46" t="s">
        <v>1187</v>
      </c>
      <c r="C79" s="47" t="s">
        <v>1223</v>
      </c>
      <c r="D79" s="36" t="s">
        <v>1191</v>
      </c>
      <c r="E79" s="9" t="s">
        <v>51</v>
      </c>
      <c r="F79" s="9" t="s">
        <v>71</v>
      </c>
      <c r="G79" s="81">
        <v>2</v>
      </c>
      <c r="H79" s="81"/>
      <c r="I79" s="81"/>
      <c r="J79" s="1"/>
      <c r="K79" s="113">
        <v>2700</v>
      </c>
      <c r="L79" s="53" t="s">
        <v>2402</v>
      </c>
    </row>
    <row r="80" spans="1:13" ht="18">
      <c r="A80" s="30">
        <v>51</v>
      </c>
      <c r="B80" s="46" t="s">
        <v>1187</v>
      </c>
      <c r="C80" s="36" t="s">
        <v>1227</v>
      </c>
      <c r="D80" s="36" t="s">
        <v>1226</v>
      </c>
      <c r="E80" s="9" t="s">
        <v>51</v>
      </c>
      <c r="F80" s="9" t="s">
        <v>45</v>
      </c>
      <c r="G80" s="81">
        <v>1</v>
      </c>
      <c r="H80" s="81"/>
      <c r="I80" s="81"/>
      <c r="J80" s="1"/>
      <c r="K80" s="113">
        <v>4200</v>
      </c>
      <c r="L80" s="53" t="s">
        <v>2402</v>
      </c>
    </row>
    <row r="81" spans="1:13" ht="18">
      <c r="A81" s="30">
        <v>52</v>
      </c>
      <c r="B81" s="46" t="s">
        <v>1187</v>
      </c>
      <c r="C81" s="36" t="s">
        <v>1231</v>
      </c>
      <c r="D81" s="36" t="s">
        <v>1230</v>
      </c>
      <c r="E81" s="9" t="s">
        <v>51</v>
      </c>
      <c r="F81" s="9" t="s">
        <v>40</v>
      </c>
      <c r="G81" s="81">
        <v>1</v>
      </c>
      <c r="H81" s="81"/>
      <c r="I81" s="81"/>
      <c r="J81" s="1"/>
      <c r="K81" s="113">
        <v>1190</v>
      </c>
      <c r="L81" s="53" t="s">
        <v>2402</v>
      </c>
    </row>
    <row r="82" spans="1:13" ht="18">
      <c r="A82" s="30">
        <v>53</v>
      </c>
      <c r="B82" s="46" t="s">
        <v>1187</v>
      </c>
      <c r="C82" s="36" t="s">
        <v>1233</v>
      </c>
      <c r="D82" s="36" t="s">
        <v>1232</v>
      </c>
      <c r="E82" s="9" t="s">
        <v>51</v>
      </c>
      <c r="F82" s="9" t="s">
        <v>40</v>
      </c>
      <c r="G82" s="81">
        <v>1</v>
      </c>
      <c r="H82" s="81"/>
      <c r="I82" s="81"/>
      <c r="J82" s="1"/>
      <c r="K82" s="113">
        <v>690</v>
      </c>
      <c r="L82" s="53" t="s">
        <v>2402</v>
      </c>
    </row>
    <row r="83" spans="1:13" ht="18">
      <c r="A83" s="30">
        <v>54</v>
      </c>
      <c r="B83" s="46" t="s">
        <v>1187</v>
      </c>
      <c r="C83" s="36" t="s">
        <v>1236</v>
      </c>
      <c r="D83" s="36" t="s">
        <v>1235</v>
      </c>
      <c r="E83" s="9" t="s">
        <v>51</v>
      </c>
      <c r="F83" s="9" t="s">
        <v>43</v>
      </c>
      <c r="G83" s="81">
        <v>1</v>
      </c>
      <c r="H83" s="81"/>
      <c r="I83" s="81"/>
      <c r="J83" s="1"/>
      <c r="K83" s="113">
        <v>1850</v>
      </c>
      <c r="L83" s="53" t="s">
        <v>2402</v>
      </c>
    </row>
    <row r="84" spans="1:13" ht="18">
      <c r="A84" s="30">
        <v>55</v>
      </c>
      <c r="B84" s="111" t="s">
        <v>2759</v>
      </c>
      <c r="C84" s="35" t="s">
        <v>2760</v>
      </c>
      <c r="D84" s="35" t="s">
        <v>2761</v>
      </c>
      <c r="E84" s="9" t="s">
        <v>36</v>
      </c>
      <c r="F84" s="9" t="s">
        <v>40</v>
      </c>
      <c r="G84" s="9">
        <v>1</v>
      </c>
      <c r="H84" s="9"/>
      <c r="I84" s="9"/>
      <c r="J84" s="9"/>
      <c r="K84" s="125">
        <v>4900</v>
      </c>
      <c r="L84" s="9" t="s">
        <v>2762</v>
      </c>
    </row>
    <row r="85" spans="1:13" ht="18">
      <c r="A85" s="30">
        <v>56</v>
      </c>
      <c r="B85" s="111" t="s">
        <v>2763</v>
      </c>
      <c r="C85" s="35" t="s">
        <v>2764</v>
      </c>
      <c r="D85" s="35" t="s">
        <v>2765</v>
      </c>
      <c r="E85" s="9" t="s">
        <v>36</v>
      </c>
      <c r="F85" s="9" t="s">
        <v>45</v>
      </c>
      <c r="G85" s="9">
        <v>1</v>
      </c>
      <c r="H85" s="9"/>
      <c r="I85" s="9"/>
      <c r="J85" s="9"/>
      <c r="K85" s="125">
        <v>4900</v>
      </c>
      <c r="L85" s="9" t="s">
        <v>2762</v>
      </c>
    </row>
    <row r="86" spans="1:13" ht="18">
      <c r="A86" s="108"/>
      <c r="B86" s="108"/>
      <c r="C86" s="146"/>
      <c r="D86" s="146"/>
      <c r="E86" s="108"/>
      <c r="F86" s="4"/>
      <c r="G86" s="4"/>
      <c r="H86" s="4"/>
      <c r="I86" s="4"/>
      <c r="J86" s="4"/>
      <c r="K86" s="96"/>
      <c r="L86" s="108"/>
    </row>
    <row r="87" spans="1:13" ht="18">
      <c r="A87" s="205"/>
      <c r="B87" s="205"/>
      <c r="C87" s="206"/>
      <c r="D87" s="206" t="s">
        <v>2863</v>
      </c>
      <c r="E87" s="205"/>
      <c r="F87" s="171" t="s">
        <v>1708</v>
      </c>
      <c r="G87" s="171">
        <f>SUM(G6:G25, G38:G56, G69:G85)</f>
        <v>148</v>
      </c>
      <c r="H87" s="171"/>
      <c r="I87" s="171"/>
      <c r="J87" s="171"/>
      <c r="K87" s="201"/>
      <c r="L87" s="205"/>
      <c r="M87" s="37"/>
    </row>
    <row r="88" spans="1:13" ht="12" customHeight="1">
      <c r="A88" s="271"/>
      <c r="B88" s="272"/>
      <c r="C88" s="64"/>
      <c r="D88" s="65"/>
      <c r="E88" s="66"/>
      <c r="F88" s="66"/>
      <c r="G88" s="273"/>
      <c r="H88" s="273"/>
      <c r="I88" s="273"/>
      <c r="J88" s="273"/>
      <c r="K88" s="141"/>
      <c r="L88" s="66"/>
      <c r="M88" s="37" t="s">
        <v>2657</v>
      </c>
    </row>
    <row r="89" spans="1:13" ht="18">
      <c r="A89" s="59"/>
      <c r="B89" s="274"/>
      <c r="C89" s="60"/>
      <c r="D89" s="61"/>
      <c r="E89" s="62"/>
      <c r="F89" s="62"/>
      <c r="G89" s="38"/>
      <c r="H89" s="38"/>
      <c r="I89" s="38"/>
      <c r="J89" s="38"/>
      <c r="K89" s="275"/>
      <c r="L89" s="62"/>
      <c r="M89" s="37"/>
    </row>
    <row r="90" spans="1:13" ht="18">
      <c r="A90" s="59"/>
      <c r="B90" s="274"/>
      <c r="C90" s="60"/>
      <c r="D90" s="61"/>
      <c r="E90" s="62"/>
      <c r="F90" s="62"/>
      <c r="G90" s="38"/>
      <c r="H90" s="38"/>
      <c r="I90" s="38"/>
      <c r="J90" s="38"/>
      <c r="K90" s="275"/>
      <c r="L90" s="62"/>
      <c r="M90" s="37"/>
    </row>
    <row r="91" spans="1:13" ht="8.25" customHeight="1"/>
  </sheetData>
  <mergeCells count="25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33:L33"/>
    <mergeCell ref="A34:L34"/>
    <mergeCell ref="A35:L35"/>
    <mergeCell ref="D36:D37"/>
    <mergeCell ref="E36:E37"/>
    <mergeCell ref="F36:J36"/>
    <mergeCell ref="K36:K37"/>
    <mergeCell ref="L36:L37"/>
    <mergeCell ref="A64:L64"/>
    <mergeCell ref="A65:L65"/>
    <mergeCell ref="A66:L66"/>
    <mergeCell ref="D67:D68"/>
    <mergeCell ref="E67:E68"/>
    <mergeCell ref="F67:J67"/>
    <mergeCell ref="K67:K68"/>
    <mergeCell ref="L67:L68"/>
  </mergeCells>
  <phoneticPr fontId="12" type="noConversion"/>
  <printOptions horizontalCentered="1"/>
  <pageMargins left="0.31496062992125984" right="0.11811023622047245" top="0.35433070866141736" bottom="0.15748031496062992" header="0" footer="0"/>
  <pageSetup paperSize="9" scale="3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M41"/>
  <sheetViews>
    <sheetView topLeftCell="A19" zoomScale="115" zoomScaleNormal="115" workbookViewId="0">
      <selection activeCell="M34" sqref="M34"/>
    </sheetView>
  </sheetViews>
  <sheetFormatPr defaultRowHeight="14.25"/>
  <cols>
    <col min="1" max="1" width="4" customWidth="1"/>
    <col min="2" max="2" width="10.73046875" customWidth="1"/>
    <col min="3" max="3" width="19.46484375" customWidth="1"/>
    <col min="4" max="4" width="31.13281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2563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 t="s">
        <v>1144</v>
      </c>
      <c r="C6" s="35" t="s">
        <v>1145</v>
      </c>
      <c r="D6" s="36" t="s">
        <v>1146</v>
      </c>
      <c r="E6" s="9" t="s">
        <v>51</v>
      </c>
      <c r="F6" s="9" t="s">
        <v>370</v>
      </c>
      <c r="G6" s="81">
        <v>1</v>
      </c>
      <c r="H6" s="81"/>
      <c r="I6" s="81"/>
      <c r="J6" s="1"/>
      <c r="K6" s="114">
        <v>1400</v>
      </c>
      <c r="L6" s="9" t="s">
        <v>1780</v>
      </c>
      <c r="M6" s="37"/>
    </row>
    <row r="7" spans="1:13" ht="18">
      <c r="A7" s="30">
        <v>2</v>
      </c>
      <c r="B7" s="34" t="s">
        <v>1144</v>
      </c>
      <c r="C7" s="35" t="s">
        <v>1147</v>
      </c>
      <c r="D7" s="36" t="s">
        <v>1146</v>
      </c>
      <c r="E7" s="9" t="s">
        <v>51</v>
      </c>
      <c r="F7" s="9" t="s">
        <v>46</v>
      </c>
      <c r="G7" s="81">
        <v>1</v>
      </c>
      <c r="H7" s="81"/>
      <c r="I7" s="81"/>
      <c r="J7" s="1"/>
      <c r="K7" s="71">
        <v>2200</v>
      </c>
      <c r="L7" s="9" t="s">
        <v>1780</v>
      </c>
      <c r="M7" s="37"/>
    </row>
    <row r="8" spans="1:13" ht="18">
      <c r="A8" s="30">
        <v>3</v>
      </c>
      <c r="B8" s="34" t="s">
        <v>1150</v>
      </c>
      <c r="C8" s="35" t="s">
        <v>1151</v>
      </c>
      <c r="D8" s="36" t="s">
        <v>1146</v>
      </c>
      <c r="E8" s="9" t="s">
        <v>51</v>
      </c>
      <c r="F8" s="9" t="s">
        <v>46</v>
      </c>
      <c r="G8" s="81">
        <v>1</v>
      </c>
      <c r="H8" s="81"/>
      <c r="I8" s="81"/>
      <c r="J8" s="1"/>
      <c r="K8" s="71">
        <v>2500</v>
      </c>
      <c r="L8" s="9" t="s">
        <v>1780</v>
      </c>
    </row>
    <row r="9" spans="1:13" ht="18">
      <c r="A9" s="30">
        <v>4</v>
      </c>
      <c r="B9" s="34">
        <v>35009</v>
      </c>
      <c r="C9" s="35" t="s">
        <v>1152</v>
      </c>
      <c r="D9" s="36" t="s">
        <v>540</v>
      </c>
      <c r="E9" s="9" t="s">
        <v>51</v>
      </c>
      <c r="F9" s="9" t="s">
        <v>1153</v>
      </c>
      <c r="G9" s="81">
        <v>4</v>
      </c>
      <c r="H9" s="81"/>
      <c r="I9" s="81"/>
      <c r="J9" s="1"/>
      <c r="K9" s="114">
        <v>4300</v>
      </c>
      <c r="L9" s="9"/>
      <c r="M9" s="37"/>
    </row>
    <row r="10" spans="1:13" ht="18">
      <c r="A10" s="30">
        <v>5</v>
      </c>
      <c r="B10" s="34">
        <v>37061</v>
      </c>
      <c r="C10" s="35" t="s">
        <v>1156</v>
      </c>
      <c r="D10" s="36" t="s">
        <v>1157</v>
      </c>
      <c r="E10" s="9" t="s">
        <v>39</v>
      </c>
      <c r="F10" s="9" t="s">
        <v>43</v>
      </c>
      <c r="G10" s="81">
        <v>1</v>
      </c>
      <c r="H10" s="81"/>
      <c r="I10" s="81"/>
      <c r="J10" s="1"/>
      <c r="K10" s="71">
        <v>35000</v>
      </c>
      <c r="L10" s="9" t="s">
        <v>1158</v>
      </c>
      <c r="M10" s="37"/>
    </row>
    <row r="11" spans="1:13" ht="18">
      <c r="A11" s="30">
        <v>6</v>
      </c>
      <c r="B11" s="34">
        <v>37697</v>
      </c>
      <c r="C11" s="35" t="s">
        <v>1162</v>
      </c>
      <c r="D11" s="36" t="s">
        <v>1163</v>
      </c>
      <c r="E11" s="9" t="s">
        <v>51</v>
      </c>
      <c r="F11" s="9" t="s">
        <v>1495</v>
      </c>
      <c r="G11" s="81">
        <v>7</v>
      </c>
      <c r="H11" s="81"/>
      <c r="I11" s="81"/>
      <c r="J11" s="1"/>
      <c r="K11" s="71">
        <v>3850</v>
      </c>
      <c r="L11" s="9" t="s">
        <v>1780</v>
      </c>
      <c r="M11" s="38"/>
    </row>
    <row r="12" spans="1:13" ht="18">
      <c r="A12" s="30">
        <v>7</v>
      </c>
      <c r="B12" s="34">
        <v>38549</v>
      </c>
      <c r="C12" s="35" t="s">
        <v>2685</v>
      </c>
      <c r="D12" s="36" t="s">
        <v>61</v>
      </c>
      <c r="E12" s="9" t="s">
        <v>36</v>
      </c>
      <c r="F12" s="9" t="s">
        <v>46</v>
      </c>
      <c r="G12" s="9">
        <v>1</v>
      </c>
      <c r="H12" s="9"/>
      <c r="I12" s="9"/>
      <c r="J12" s="9"/>
      <c r="K12" s="71">
        <v>4950</v>
      </c>
      <c r="L12" s="9" t="s">
        <v>2686</v>
      </c>
      <c r="M12" s="38"/>
    </row>
    <row r="13" spans="1:13" ht="18">
      <c r="A13" s="30">
        <v>8</v>
      </c>
      <c r="B13" s="34">
        <v>38587</v>
      </c>
      <c r="C13" s="35" t="s">
        <v>1167</v>
      </c>
      <c r="D13" s="36" t="s">
        <v>1168</v>
      </c>
      <c r="E13" s="9" t="s">
        <v>36</v>
      </c>
      <c r="F13" s="9" t="s">
        <v>45</v>
      </c>
      <c r="G13" s="81"/>
      <c r="H13" s="81"/>
      <c r="I13" s="81"/>
      <c r="J13" s="1">
        <v>1</v>
      </c>
      <c r="K13" s="71">
        <v>38300</v>
      </c>
      <c r="L13" s="80"/>
    </row>
    <row r="14" spans="1:13" ht="18">
      <c r="A14" s="30">
        <v>9</v>
      </c>
      <c r="B14" s="34">
        <v>38587</v>
      </c>
      <c r="C14" s="35" t="s">
        <v>1169</v>
      </c>
      <c r="D14" s="36" t="s">
        <v>1170</v>
      </c>
      <c r="E14" s="9" t="s">
        <v>36</v>
      </c>
      <c r="F14" s="9" t="s">
        <v>45</v>
      </c>
      <c r="G14" s="81">
        <v>1</v>
      </c>
      <c r="H14" s="81"/>
      <c r="I14" s="81"/>
      <c r="J14" s="1"/>
      <c r="K14" s="71">
        <v>5400</v>
      </c>
      <c r="L14" s="80" t="s">
        <v>1785</v>
      </c>
    </row>
    <row r="15" spans="1:13" ht="18">
      <c r="A15" s="30">
        <v>10</v>
      </c>
      <c r="B15" s="34">
        <v>38587</v>
      </c>
      <c r="C15" s="35" t="s">
        <v>1171</v>
      </c>
      <c r="D15" s="36" t="s">
        <v>1172</v>
      </c>
      <c r="E15" s="9" t="s">
        <v>51</v>
      </c>
      <c r="F15" s="9" t="s">
        <v>45</v>
      </c>
      <c r="G15" s="81"/>
      <c r="H15" s="81"/>
      <c r="I15" s="81"/>
      <c r="J15" s="1">
        <v>1</v>
      </c>
      <c r="K15" s="71">
        <v>12000</v>
      </c>
      <c r="L15" s="80"/>
    </row>
    <row r="16" spans="1:13" ht="18">
      <c r="A16" s="30">
        <v>11</v>
      </c>
      <c r="B16" s="34">
        <v>38610</v>
      </c>
      <c r="C16" s="35" t="s">
        <v>1169</v>
      </c>
      <c r="D16" s="36" t="s">
        <v>1173</v>
      </c>
      <c r="E16" s="9" t="s">
        <v>36</v>
      </c>
      <c r="F16" s="9" t="s">
        <v>45</v>
      </c>
      <c r="G16" s="4">
        <v>1</v>
      </c>
      <c r="H16" s="4"/>
      <c r="I16" s="4"/>
      <c r="J16" s="4"/>
      <c r="K16" s="71">
        <v>5400</v>
      </c>
      <c r="L16" s="108" t="s">
        <v>1785</v>
      </c>
    </row>
    <row r="17" spans="1:12" ht="18">
      <c r="A17" s="30">
        <v>12</v>
      </c>
      <c r="B17" s="34">
        <v>38610</v>
      </c>
      <c r="C17" s="35" t="s">
        <v>1174</v>
      </c>
      <c r="D17" s="36" t="s">
        <v>1172</v>
      </c>
      <c r="E17" s="9" t="s">
        <v>51</v>
      </c>
      <c r="F17" s="9" t="s">
        <v>45</v>
      </c>
      <c r="G17" s="4">
        <v>1</v>
      </c>
      <c r="H17" s="4"/>
      <c r="I17" s="4"/>
      <c r="J17" s="4"/>
      <c r="K17" s="71">
        <v>12000</v>
      </c>
      <c r="L17" s="108"/>
    </row>
    <row r="18" spans="1:12" ht="18">
      <c r="A18" s="30">
        <v>13</v>
      </c>
      <c r="B18" s="34">
        <v>38924</v>
      </c>
      <c r="C18" s="35" t="s">
        <v>2687</v>
      </c>
      <c r="D18" s="36" t="s">
        <v>2688</v>
      </c>
      <c r="E18" s="9" t="s">
        <v>51</v>
      </c>
      <c r="F18" s="9" t="s">
        <v>43</v>
      </c>
      <c r="G18" s="9">
        <v>1</v>
      </c>
      <c r="H18" s="9"/>
      <c r="I18" s="9"/>
      <c r="J18" s="9"/>
      <c r="K18" s="71">
        <v>3500</v>
      </c>
      <c r="L18" s="9"/>
    </row>
    <row r="19" spans="1:12" ht="18">
      <c r="A19" s="30">
        <v>14</v>
      </c>
      <c r="B19" s="34" t="s">
        <v>1176</v>
      </c>
      <c r="C19" s="35" t="s">
        <v>1177</v>
      </c>
      <c r="D19" s="35" t="s">
        <v>1178</v>
      </c>
      <c r="E19" s="9" t="s">
        <v>36</v>
      </c>
      <c r="F19" s="9" t="s">
        <v>45</v>
      </c>
      <c r="G19" s="4"/>
      <c r="H19" s="4"/>
      <c r="I19" s="4"/>
      <c r="J19" s="4">
        <v>1</v>
      </c>
      <c r="K19" s="70">
        <v>9000</v>
      </c>
      <c r="L19" s="108" t="s">
        <v>1785</v>
      </c>
    </row>
    <row r="20" spans="1:12" ht="14.45" customHeight="1">
      <c r="A20" s="59"/>
      <c r="B20" s="274"/>
      <c r="C20" s="60"/>
      <c r="D20" s="60"/>
      <c r="E20" s="62"/>
      <c r="F20" s="62"/>
      <c r="G20" s="38"/>
      <c r="H20" s="38"/>
      <c r="I20" s="38"/>
      <c r="J20" s="38"/>
      <c r="K20" s="320"/>
      <c r="L20" s="59"/>
    </row>
    <row r="21" spans="1:12" ht="18">
      <c r="A21" s="59"/>
      <c r="B21" s="274"/>
      <c r="C21" s="60"/>
      <c r="D21" s="60"/>
      <c r="E21" s="62"/>
      <c r="F21" s="62"/>
      <c r="G21" s="38"/>
      <c r="H21" s="38"/>
      <c r="I21" s="38"/>
      <c r="J21" s="38"/>
      <c r="K21" s="320"/>
      <c r="L21" s="59"/>
    </row>
    <row r="22" spans="1:12" ht="18">
      <c r="A22" s="59"/>
      <c r="B22" s="274"/>
      <c r="C22" s="60"/>
      <c r="D22" s="60"/>
      <c r="E22" s="62"/>
      <c r="F22" s="62"/>
      <c r="G22" s="38"/>
      <c r="H22" s="38"/>
      <c r="I22" s="38"/>
      <c r="J22" s="38"/>
      <c r="K22" s="320"/>
      <c r="L22" s="59"/>
    </row>
    <row r="23" spans="1:12" ht="12" customHeight="1">
      <c r="A23" s="59"/>
      <c r="B23" s="274"/>
      <c r="C23" s="60"/>
      <c r="D23" s="60"/>
      <c r="E23" s="62"/>
      <c r="F23" s="62"/>
      <c r="G23" s="38"/>
      <c r="H23" s="38"/>
      <c r="I23" s="38"/>
      <c r="J23" s="38"/>
      <c r="K23" s="320"/>
      <c r="L23" s="59"/>
    </row>
    <row r="24" spans="1:12" ht="18">
      <c r="A24" s="59"/>
      <c r="B24" s="274"/>
      <c r="C24" s="60"/>
      <c r="D24" s="60"/>
      <c r="E24" s="62"/>
      <c r="F24" s="62"/>
      <c r="G24" s="38"/>
      <c r="H24" s="38"/>
      <c r="I24" s="38"/>
      <c r="J24" s="38"/>
      <c r="K24" s="320"/>
      <c r="L24" s="59"/>
    </row>
    <row r="25" spans="1:12" ht="18">
      <c r="A25" s="59"/>
      <c r="B25" s="274"/>
      <c r="C25" s="60"/>
      <c r="D25" s="60"/>
      <c r="E25" s="62"/>
      <c r="F25" s="62"/>
      <c r="G25" s="38"/>
      <c r="H25" s="38"/>
      <c r="I25" s="38"/>
      <c r="J25" s="38"/>
      <c r="K25" s="320"/>
      <c r="L25" s="59"/>
    </row>
    <row r="26" spans="1:12" ht="18">
      <c r="A26" s="353" t="s">
        <v>0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</row>
    <row r="27" spans="1:12" ht="18">
      <c r="A27" s="353" t="s">
        <v>2563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</row>
    <row r="28" spans="1:12" ht="18">
      <c r="A28" s="354" t="s">
        <v>2554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4"/>
      <c r="L28" s="354"/>
    </row>
    <row r="29" spans="1:12" ht="18">
      <c r="A29" s="10" t="s">
        <v>1</v>
      </c>
      <c r="B29" s="26" t="s">
        <v>2</v>
      </c>
      <c r="C29" s="11" t="s">
        <v>3</v>
      </c>
      <c r="D29" s="355" t="s">
        <v>4</v>
      </c>
      <c r="E29" s="355" t="s">
        <v>654</v>
      </c>
      <c r="F29" s="357" t="s">
        <v>5</v>
      </c>
      <c r="G29" s="358"/>
      <c r="H29" s="358"/>
      <c r="I29" s="358"/>
      <c r="J29" s="359"/>
      <c r="K29" s="360" t="s">
        <v>9</v>
      </c>
      <c r="L29" s="355" t="s">
        <v>6</v>
      </c>
    </row>
    <row r="30" spans="1:12" ht="18">
      <c r="A30" s="12"/>
      <c r="B30" s="27" t="s">
        <v>7</v>
      </c>
      <c r="C30" s="13" t="s">
        <v>8</v>
      </c>
      <c r="D30" s="356"/>
      <c r="E30" s="356"/>
      <c r="F30" s="8" t="s">
        <v>32</v>
      </c>
      <c r="G30" s="8" t="s">
        <v>33</v>
      </c>
      <c r="H30" s="8" t="s">
        <v>34</v>
      </c>
      <c r="I30" s="8" t="s">
        <v>35</v>
      </c>
      <c r="J30" s="21" t="s">
        <v>37</v>
      </c>
      <c r="K30" s="361"/>
      <c r="L30" s="356"/>
    </row>
    <row r="31" spans="1:12" ht="36">
      <c r="A31" s="108">
        <v>15</v>
      </c>
      <c r="B31" s="5" t="s">
        <v>1175</v>
      </c>
      <c r="C31" s="4" t="s">
        <v>1070</v>
      </c>
      <c r="D31" s="7" t="s">
        <v>2915</v>
      </c>
      <c r="E31" s="4" t="s">
        <v>36</v>
      </c>
      <c r="F31" s="4" t="s">
        <v>40</v>
      </c>
      <c r="G31" s="81"/>
      <c r="H31" s="81"/>
      <c r="I31" s="81"/>
      <c r="J31" s="81">
        <v>1</v>
      </c>
      <c r="K31" s="209">
        <v>23700</v>
      </c>
      <c r="L31" s="249"/>
    </row>
    <row r="32" spans="1:12" ht="18">
      <c r="A32" s="108">
        <v>16</v>
      </c>
      <c r="B32" s="34" t="s">
        <v>1179</v>
      </c>
      <c r="C32" s="35" t="s">
        <v>1180</v>
      </c>
      <c r="D32" s="35" t="s">
        <v>1181</v>
      </c>
      <c r="E32" s="9" t="s">
        <v>36</v>
      </c>
      <c r="F32" s="9" t="s">
        <v>40</v>
      </c>
      <c r="G32" s="4"/>
      <c r="H32" s="4"/>
      <c r="I32" s="4"/>
      <c r="J32" s="4">
        <v>1</v>
      </c>
      <c r="K32" s="70">
        <v>86000</v>
      </c>
      <c r="L32" s="108" t="s">
        <v>1786</v>
      </c>
    </row>
    <row r="33" spans="1:13" ht="18">
      <c r="A33" s="108">
        <v>17</v>
      </c>
      <c r="B33" s="111" t="s">
        <v>1182</v>
      </c>
      <c r="C33" s="35" t="s">
        <v>1183</v>
      </c>
      <c r="D33" s="35" t="s">
        <v>1184</v>
      </c>
      <c r="E33" s="9" t="s">
        <v>51</v>
      </c>
      <c r="F33" s="9" t="s">
        <v>68</v>
      </c>
      <c r="G33" s="4"/>
      <c r="H33" s="4"/>
      <c r="I33" s="4"/>
      <c r="J33" s="4">
        <v>2</v>
      </c>
      <c r="K33" s="71">
        <v>2890</v>
      </c>
      <c r="L33" s="9"/>
    </row>
    <row r="34" spans="1:13" ht="18">
      <c r="A34" s="108">
        <v>18</v>
      </c>
      <c r="B34" s="34">
        <v>36545</v>
      </c>
      <c r="C34" s="35" t="s">
        <v>1855</v>
      </c>
      <c r="D34" s="36" t="s">
        <v>1856</v>
      </c>
      <c r="E34" s="9" t="s">
        <v>51</v>
      </c>
      <c r="F34" s="9" t="s">
        <v>373</v>
      </c>
      <c r="G34" s="81"/>
      <c r="H34" s="81"/>
      <c r="I34" s="81"/>
      <c r="J34" s="1">
        <v>1</v>
      </c>
      <c r="K34" s="71">
        <v>31000</v>
      </c>
      <c r="L34" s="51"/>
      <c r="M34" s="37"/>
    </row>
    <row r="35" spans="1:13" ht="18">
      <c r="A35" s="108">
        <v>19</v>
      </c>
      <c r="B35" s="34">
        <v>38181</v>
      </c>
      <c r="C35" s="35" t="s">
        <v>1857</v>
      </c>
      <c r="D35" s="36" t="s">
        <v>1858</v>
      </c>
      <c r="E35" s="9" t="s">
        <v>51</v>
      </c>
      <c r="F35" s="9" t="s">
        <v>40</v>
      </c>
      <c r="G35" s="81"/>
      <c r="H35" s="81"/>
      <c r="I35" s="81"/>
      <c r="J35" s="1">
        <v>1</v>
      </c>
      <c r="K35" s="114">
        <v>10000</v>
      </c>
      <c r="L35" s="51"/>
    </row>
    <row r="36" spans="1:13" ht="18">
      <c r="A36" s="30">
        <v>20</v>
      </c>
      <c r="B36" s="34">
        <v>38323</v>
      </c>
      <c r="C36" s="35" t="s">
        <v>1859</v>
      </c>
      <c r="D36" s="36" t="s">
        <v>1860</v>
      </c>
      <c r="E36" s="9" t="s">
        <v>51</v>
      </c>
      <c r="F36" s="9" t="s">
        <v>40</v>
      </c>
      <c r="G36" s="81"/>
      <c r="H36" s="81"/>
      <c r="I36" s="81"/>
      <c r="J36" s="1">
        <v>1</v>
      </c>
      <c r="K36" s="71">
        <v>19500</v>
      </c>
      <c r="L36" s="51"/>
    </row>
    <row r="37" spans="1:13" ht="20.25" customHeight="1">
      <c r="A37" s="205"/>
      <c r="B37" s="205"/>
      <c r="C37" s="206"/>
      <c r="D37" s="206" t="s">
        <v>2914</v>
      </c>
      <c r="E37" s="205"/>
      <c r="F37" s="171" t="s">
        <v>1708</v>
      </c>
      <c r="G37" s="171">
        <f>SUM(G6:G19)</f>
        <v>20</v>
      </c>
      <c r="H37" s="171"/>
      <c r="I37" s="171"/>
      <c r="J37" s="171">
        <f>SUM(J31:J36, J6:J19)</f>
        <v>10</v>
      </c>
      <c r="K37" s="201"/>
      <c r="L37" s="205"/>
    </row>
    <row r="38" spans="1:13" ht="14.45" customHeight="1">
      <c r="A38" s="59"/>
      <c r="B38" s="274"/>
      <c r="C38" s="60"/>
      <c r="D38" s="60"/>
      <c r="E38" s="62"/>
      <c r="F38" s="62"/>
      <c r="G38" s="38"/>
      <c r="H38" s="38"/>
      <c r="I38" s="38"/>
      <c r="J38" s="38"/>
      <c r="K38" s="320"/>
      <c r="L38" s="59"/>
    </row>
    <row r="39" spans="1:13" ht="18">
      <c r="A39" s="59"/>
      <c r="B39" s="274"/>
      <c r="C39" s="60"/>
      <c r="D39" s="61"/>
      <c r="E39" s="62"/>
      <c r="F39" s="62"/>
      <c r="G39" s="38"/>
      <c r="H39" s="38"/>
      <c r="I39" s="38"/>
      <c r="J39" s="38"/>
      <c r="K39" s="275"/>
      <c r="L39" s="62"/>
      <c r="M39" s="37"/>
    </row>
    <row r="40" spans="1:13" ht="18">
      <c r="A40" s="59"/>
      <c r="B40" s="274"/>
      <c r="C40" s="60"/>
      <c r="D40" s="61"/>
      <c r="E40" s="62"/>
      <c r="F40" s="62"/>
      <c r="G40" s="38"/>
      <c r="H40" s="38"/>
      <c r="I40" s="38"/>
      <c r="J40" s="38"/>
      <c r="K40" s="275"/>
      <c r="L40" s="62"/>
      <c r="M40" s="37"/>
    </row>
    <row r="41" spans="1:13" ht="11.25" customHeight="1"/>
  </sheetData>
  <mergeCells count="17">
    <mergeCell ref="A26:L26"/>
    <mergeCell ref="A27:L27"/>
    <mergeCell ref="A28:L28"/>
    <mergeCell ref="D29:D30"/>
    <mergeCell ref="E29:E30"/>
    <mergeCell ref="F29:J29"/>
    <mergeCell ref="K29:K30"/>
    <mergeCell ref="L29:L30"/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honeticPr fontId="12" type="noConversion"/>
  <printOptions horizontalCentered="1"/>
  <pageMargins left="0.31496062992125984" right="0.11811023622047245" top="0.35433070866141736" bottom="0.15748031496062992" header="0" footer="0"/>
  <pageSetup paperSize="9" fitToWidth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M22"/>
  <sheetViews>
    <sheetView zoomScale="130" zoomScaleNormal="130" workbookViewId="0">
      <selection activeCell="K17" sqref="K17"/>
    </sheetView>
  </sheetViews>
  <sheetFormatPr defaultRowHeight="14.25"/>
  <cols>
    <col min="1" max="1" width="4" customWidth="1"/>
    <col min="2" max="2" width="10.73046875" customWidth="1"/>
    <col min="3" max="3" width="19.59765625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2564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5">
        <v>44074</v>
      </c>
      <c r="C6" s="159" t="s">
        <v>1272</v>
      </c>
      <c r="D6" s="6" t="s">
        <v>1271</v>
      </c>
      <c r="E6" s="4" t="s">
        <v>36</v>
      </c>
      <c r="F6" s="9" t="s">
        <v>68</v>
      </c>
      <c r="G6" s="289">
        <v>2</v>
      </c>
      <c r="H6" s="23"/>
      <c r="I6" s="23"/>
      <c r="J6" s="23"/>
      <c r="K6" s="152">
        <v>5500</v>
      </c>
      <c r="L6" s="80" t="s">
        <v>1780</v>
      </c>
    </row>
    <row r="7" spans="1:13" ht="18">
      <c r="A7" s="30">
        <v>2</v>
      </c>
      <c r="B7" s="5">
        <v>44074</v>
      </c>
      <c r="C7" s="6" t="s">
        <v>28</v>
      </c>
      <c r="D7" s="6" t="s">
        <v>29</v>
      </c>
      <c r="E7" s="4" t="s">
        <v>36</v>
      </c>
      <c r="F7" s="9" t="s">
        <v>40</v>
      </c>
      <c r="G7" s="289">
        <v>1</v>
      </c>
      <c r="H7" s="23"/>
      <c r="I7" s="23"/>
      <c r="J7" s="23"/>
      <c r="K7" s="152">
        <v>25000</v>
      </c>
      <c r="L7" s="80"/>
      <c r="M7" s="264" t="s">
        <v>2409</v>
      </c>
    </row>
    <row r="8" spans="1:13" ht="18">
      <c r="A8" s="30">
        <v>3</v>
      </c>
      <c r="B8" s="34" t="s">
        <v>1862</v>
      </c>
      <c r="C8" s="35" t="s">
        <v>1863</v>
      </c>
      <c r="D8" s="36" t="s">
        <v>1214</v>
      </c>
      <c r="E8" s="9" t="s">
        <v>36</v>
      </c>
      <c r="F8" s="9" t="s">
        <v>40</v>
      </c>
      <c r="G8" s="81"/>
      <c r="H8" s="81"/>
      <c r="I8" s="81"/>
      <c r="J8" s="1">
        <v>1</v>
      </c>
      <c r="K8" s="71">
        <v>23000</v>
      </c>
      <c r="L8" s="9"/>
    </row>
    <row r="9" spans="1:13" ht="18">
      <c r="A9" s="30">
        <v>4</v>
      </c>
      <c r="B9" s="34">
        <v>39289</v>
      </c>
      <c r="C9" s="35" t="s">
        <v>1864</v>
      </c>
      <c r="D9" s="35" t="s">
        <v>1865</v>
      </c>
      <c r="E9" s="9" t="s">
        <v>51</v>
      </c>
      <c r="F9" s="9" t="s">
        <v>46</v>
      </c>
      <c r="G9" s="4"/>
      <c r="H9" s="4"/>
      <c r="I9" s="4"/>
      <c r="J9" s="4">
        <v>1</v>
      </c>
      <c r="K9" s="71">
        <v>24345</v>
      </c>
      <c r="L9" s="9"/>
    </row>
    <row r="10" spans="1:13" ht="18">
      <c r="A10" s="30">
        <v>5</v>
      </c>
      <c r="B10" s="34">
        <v>39511</v>
      </c>
      <c r="C10" s="35" t="s">
        <v>1866</v>
      </c>
      <c r="D10" s="36" t="s">
        <v>1867</v>
      </c>
      <c r="E10" s="9" t="s">
        <v>36</v>
      </c>
      <c r="F10" s="9" t="s">
        <v>40</v>
      </c>
      <c r="G10" s="4"/>
      <c r="H10" s="4"/>
      <c r="I10" s="4"/>
      <c r="J10" s="4">
        <v>1</v>
      </c>
      <c r="K10" s="70">
        <v>19988</v>
      </c>
      <c r="L10" s="9"/>
    </row>
    <row r="11" spans="1:13" ht="18">
      <c r="A11" s="30">
        <v>6</v>
      </c>
      <c r="B11" s="34">
        <v>40703</v>
      </c>
      <c r="C11" s="89" t="s">
        <v>1218</v>
      </c>
      <c r="D11" s="35" t="s">
        <v>359</v>
      </c>
      <c r="E11" s="9" t="s">
        <v>36</v>
      </c>
      <c r="F11" s="110" t="s">
        <v>256</v>
      </c>
      <c r="G11" s="4"/>
      <c r="H11" s="4"/>
      <c r="I11" s="4"/>
      <c r="J11" s="4">
        <v>9</v>
      </c>
      <c r="K11" s="115">
        <v>1200</v>
      </c>
      <c r="L11" s="9"/>
    </row>
    <row r="12" spans="1:13" ht="18">
      <c r="A12" s="30">
        <v>7</v>
      </c>
      <c r="B12" s="82" t="s">
        <v>2689</v>
      </c>
      <c r="C12" s="84" t="s">
        <v>2690</v>
      </c>
      <c r="D12" s="84" t="s">
        <v>2691</v>
      </c>
      <c r="E12" s="108" t="s">
        <v>36</v>
      </c>
      <c r="F12" s="108" t="s">
        <v>46</v>
      </c>
      <c r="G12" s="108">
        <v>1</v>
      </c>
      <c r="H12" s="108"/>
      <c r="I12" s="108"/>
      <c r="J12" s="80"/>
      <c r="K12" s="85">
        <v>3500</v>
      </c>
      <c r="L12" s="80" t="s">
        <v>2692</v>
      </c>
    </row>
    <row r="13" spans="1:13" ht="18">
      <c r="A13" s="30">
        <v>8</v>
      </c>
      <c r="B13" s="82" t="s">
        <v>2689</v>
      </c>
      <c r="C13" s="84" t="s">
        <v>2693</v>
      </c>
      <c r="D13" s="84" t="s">
        <v>2694</v>
      </c>
      <c r="E13" s="80" t="s">
        <v>36</v>
      </c>
      <c r="F13" s="80" t="s">
        <v>46</v>
      </c>
      <c r="G13" s="80">
        <v>1</v>
      </c>
      <c r="H13" s="80"/>
      <c r="I13" s="80"/>
      <c r="J13" s="80"/>
      <c r="K13" s="85">
        <v>3500</v>
      </c>
      <c r="L13" s="80" t="s">
        <v>2692</v>
      </c>
    </row>
    <row r="14" spans="1:13" ht="18">
      <c r="A14" s="30">
        <v>9</v>
      </c>
      <c r="B14" s="82" t="s">
        <v>2689</v>
      </c>
      <c r="C14" s="137" t="s">
        <v>2695</v>
      </c>
      <c r="D14" s="84" t="s">
        <v>850</v>
      </c>
      <c r="E14" s="80" t="s">
        <v>36</v>
      </c>
      <c r="F14" s="80" t="s">
        <v>68</v>
      </c>
      <c r="G14" s="80">
        <v>2</v>
      </c>
      <c r="H14" s="80"/>
      <c r="I14" s="80"/>
      <c r="J14" s="80"/>
      <c r="K14" s="85">
        <v>1600</v>
      </c>
      <c r="L14" s="80" t="s">
        <v>2692</v>
      </c>
    </row>
    <row r="15" spans="1:13" ht="18">
      <c r="A15" s="30">
        <v>10</v>
      </c>
      <c r="B15" s="82" t="s">
        <v>2689</v>
      </c>
      <c r="C15" s="84" t="s">
        <v>2696</v>
      </c>
      <c r="D15" s="84" t="s">
        <v>2697</v>
      </c>
      <c r="E15" s="80" t="s">
        <v>36</v>
      </c>
      <c r="F15" s="80" t="s">
        <v>43</v>
      </c>
      <c r="G15" s="80">
        <v>1</v>
      </c>
      <c r="H15" s="80"/>
      <c r="I15" s="80"/>
      <c r="J15" s="80"/>
      <c r="K15" s="85">
        <v>3200</v>
      </c>
      <c r="L15" s="80" t="s">
        <v>2692</v>
      </c>
    </row>
    <row r="16" spans="1:13" ht="18">
      <c r="A16" s="30"/>
      <c r="B16" s="108"/>
      <c r="C16" s="146"/>
      <c r="D16" s="146"/>
      <c r="E16" s="108"/>
      <c r="F16" s="4"/>
      <c r="G16" s="4"/>
      <c r="H16" s="4"/>
      <c r="I16" s="4"/>
      <c r="J16" s="4"/>
      <c r="K16" s="203"/>
      <c r="L16" s="80"/>
      <c r="M16" s="37"/>
    </row>
    <row r="17" spans="1:13" ht="18">
      <c r="A17" s="167"/>
      <c r="B17" s="205"/>
      <c r="C17" s="206"/>
      <c r="D17" s="206" t="s">
        <v>2864</v>
      </c>
      <c r="E17" s="205"/>
      <c r="F17" s="171" t="s">
        <v>1708</v>
      </c>
      <c r="G17" s="171">
        <f>SUM(G6:G15)</f>
        <v>8</v>
      </c>
      <c r="H17" s="171"/>
      <c r="I17" s="171"/>
      <c r="J17" s="171">
        <f t="shared" ref="J17" si="0">SUM(J6:J15)</f>
        <v>12</v>
      </c>
      <c r="K17" s="201"/>
      <c r="L17" s="168"/>
    </row>
    <row r="18" spans="1:13" ht="18">
      <c r="A18" s="271"/>
      <c r="B18" s="272"/>
      <c r="C18" s="64"/>
      <c r="D18" s="65"/>
      <c r="E18" s="66"/>
      <c r="F18" s="66"/>
      <c r="G18" s="273"/>
      <c r="H18" s="273"/>
      <c r="I18" s="273"/>
      <c r="J18" s="273"/>
      <c r="K18" s="141"/>
      <c r="L18" s="66"/>
      <c r="M18" s="37"/>
    </row>
    <row r="19" spans="1:13" ht="18">
      <c r="A19" s="59"/>
      <c r="B19" s="274"/>
      <c r="C19" s="60"/>
      <c r="D19" s="61"/>
      <c r="E19" s="62"/>
      <c r="F19" s="62"/>
      <c r="G19" s="38"/>
      <c r="H19" s="38"/>
      <c r="I19" s="38"/>
      <c r="J19" s="38"/>
      <c r="K19" s="275"/>
      <c r="L19" s="62"/>
      <c r="M19" s="37"/>
    </row>
    <row r="20" spans="1:13" ht="18">
      <c r="A20" s="59"/>
      <c r="B20" s="274"/>
      <c r="C20" s="60"/>
      <c r="D20" s="61"/>
      <c r="E20" s="62"/>
      <c r="F20" s="62"/>
      <c r="G20" s="38"/>
      <c r="H20" s="38"/>
      <c r="I20" s="38"/>
      <c r="J20" s="38"/>
      <c r="K20" s="275"/>
      <c r="L20" s="62"/>
      <c r="M20" s="37"/>
    </row>
    <row r="22" spans="1:13" ht="18">
      <c r="M22" s="38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M45"/>
  <sheetViews>
    <sheetView topLeftCell="A13" zoomScale="115" zoomScaleNormal="115" workbookViewId="0">
      <selection activeCell="N42" sqref="N42"/>
    </sheetView>
  </sheetViews>
  <sheetFormatPr defaultRowHeight="14.25"/>
  <cols>
    <col min="1" max="1" width="4" customWidth="1"/>
    <col min="2" max="2" width="10.73046875" customWidth="1"/>
    <col min="3" max="3" width="22.3984375" bestFit="1" customWidth="1"/>
    <col min="4" max="4" width="30.13281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5.46484375" bestFit="1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2565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 t="s">
        <v>1139</v>
      </c>
      <c r="C6" s="35" t="s">
        <v>1140</v>
      </c>
      <c r="D6" s="36" t="s">
        <v>1141</v>
      </c>
      <c r="E6" s="9" t="s">
        <v>51</v>
      </c>
      <c r="F6" s="9" t="s">
        <v>46</v>
      </c>
      <c r="G6" s="81">
        <v>1</v>
      </c>
      <c r="H6" s="81"/>
      <c r="I6" s="81"/>
      <c r="J6" s="1"/>
      <c r="K6" s="71">
        <v>1200</v>
      </c>
      <c r="L6" s="80"/>
      <c r="M6" s="37"/>
    </row>
    <row r="7" spans="1:13" ht="18">
      <c r="A7" s="30">
        <v>2</v>
      </c>
      <c r="B7" s="34">
        <v>31700</v>
      </c>
      <c r="C7" s="35" t="s">
        <v>1142</v>
      </c>
      <c r="D7" s="36" t="s">
        <v>1143</v>
      </c>
      <c r="E7" s="9" t="s">
        <v>51</v>
      </c>
      <c r="F7" s="9" t="s">
        <v>689</v>
      </c>
      <c r="G7" s="81">
        <v>1</v>
      </c>
      <c r="H7" s="81"/>
      <c r="I7" s="81"/>
      <c r="J7" s="1"/>
      <c r="K7" s="71">
        <v>5000</v>
      </c>
      <c r="L7" s="80"/>
      <c r="M7" s="37"/>
    </row>
    <row r="8" spans="1:13" ht="18">
      <c r="A8" s="30">
        <v>3</v>
      </c>
      <c r="B8" s="34" t="s">
        <v>1021</v>
      </c>
      <c r="C8" s="35" t="s">
        <v>2318</v>
      </c>
      <c r="D8" s="36" t="s">
        <v>1204</v>
      </c>
      <c r="E8" s="9" t="s">
        <v>51</v>
      </c>
      <c r="F8" s="9" t="s">
        <v>40</v>
      </c>
      <c r="G8" s="81">
        <v>1</v>
      </c>
      <c r="H8" s="81"/>
      <c r="I8" s="81"/>
      <c r="J8" s="1"/>
      <c r="K8" s="114">
        <v>27000</v>
      </c>
      <c r="L8" s="80"/>
    </row>
    <row r="9" spans="1:13" ht="18">
      <c r="A9" s="30">
        <v>4</v>
      </c>
      <c r="B9" s="34" t="s">
        <v>1022</v>
      </c>
      <c r="C9" s="89" t="s">
        <v>1205</v>
      </c>
      <c r="D9" s="36" t="s">
        <v>1024</v>
      </c>
      <c r="E9" s="9" t="s">
        <v>36</v>
      </c>
      <c r="F9" s="9" t="s">
        <v>63</v>
      </c>
      <c r="G9" s="81">
        <v>2</v>
      </c>
      <c r="H9" s="81"/>
      <c r="I9" s="81"/>
      <c r="J9" s="1"/>
      <c r="K9" s="71">
        <v>14990</v>
      </c>
      <c r="L9" s="80" t="s">
        <v>2950</v>
      </c>
    </row>
    <row r="10" spans="1:13" ht="18">
      <c r="A10" s="30">
        <v>5</v>
      </c>
      <c r="B10" s="82" t="s">
        <v>1025</v>
      </c>
      <c r="C10" s="139" t="s">
        <v>1258</v>
      </c>
      <c r="D10" s="84" t="s">
        <v>87</v>
      </c>
      <c r="E10" s="80" t="s">
        <v>51</v>
      </c>
      <c r="F10" s="81" t="s">
        <v>40</v>
      </c>
      <c r="G10" s="81">
        <v>1</v>
      </c>
      <c r="H10" s="81"/>
      <c r="I10" s="81"/>
      <c r="J10" s="1"/>
      <c r="K10" s="134">
        <v>35900</v>
      </c>
      <c r="L10" s="80"/>
      <c r="M10" s="264" t="s">
        <v>2409</v>
      </c>
    </row>
    <row r="11" spans="1:13" ht="18">
      <c r="A11" s="30">
        <v>6</v>
      </c>
      <c r="B11" s="82" t="s">
        <v>1025</v>
      </c>
      <c r="C11" s="139" t="s">
        <v>1259</v>
      </c>
      <c r="D11" s="84" t="s">
        <v>1159</v>
      </c>
      <c r="E11" s="80" t="s">
        <v>51</v>
      </c>
      <c r="F11" s="81" t="s">
        <v>40</v>
      </c>
      <c r="G11" s="81">
        <v>1</v>
      </c>
      <c r="H11" s="81"/>
      <c r="I11" s="81"/>
      <c r="J11" s="1"/>
      <c r="K11" s="134">
        <v>12000</v>
      </c>
      <c r="L11" s="80"/>
      <c r="M11" s="264" t="s">
        <v>2409</v>
      </c>
    </row>
    <row r="12" spans="1:13" ht="18">
      <c r="A12" s="30">
        <v>7</v>
      </c>
      <c r="B12" s="82" t="s">
        <v>1025</v>
      </c>
      <c r="C12" s="140" t="s">
        <v>1260</v>
      </c>
      <c r="D12" s="84" t="s">
        <v>1159</v>
      </c>
      <c r="E12" s="108" t="s">
        <v>51</v>
      </c>
      <c r="F12" s="4" t="s">
        <v>85</v>
      </c>
      <c r="G12" s="4">
        <v>3</v>
      </c>
      <c r="H12" s="4"/>
      <c r="I12" s="4"/>
      <c r="J12" s="4"/>
      <c r="K12" s="207">
        <v>12000</v>
      </c>
      <c r="L12" s="80"/>
      <c r="M12" s="264" t="s">
        <v>2409</v>
      </c>
    </row>
    <row r="13" spans="1:13" ht="18">
      <c r="A13" s="30">
        <v>8</v>
      </c>
      <c r="B13" s="82" t="s">
        <v>1261</v>
      </c>
      <c r="C13" s="140" t="s">
        <v>1262</v>
      </c>
      <c r="D13" s="137" t="s">
        <v>2865</v>
      </c>
      <c r="E13" s="80" t="s">
        <v>51</v>
      </c>
      <c r="F13" s="81" t="s">
        <v>796</v>
      </c>
      <c r="G13" s="81">
        <v>20</v>
      </c>
      <c r="H13" s="81"/>
      <c r="I13" s="81"/>
      <c r="J13" s="1"/>
      <c r="K13" s="134">
        <v>3410</v>
      </c>
      <c r="L13" s="108" t="s">
        <v>2464</v>
      </c>
    </row>
    <row r="14" spans="1:13" ht="18">
      <c r="A14" s="30">
        <v>9</v>
      </c>
      <c r="B14" s="82" t="s">
        <v>1261</v>
      </c>
      <c r="C14" s="139" t="s">
        <v>1263</v>
      </c>
      <c r="D14" s="84" t="s">
        <v>1264</v>
      </c>
      <c r="E14" s="80" t="s">
        <v>51</v>
      </c>
      <c r="F14" s="81" t="s">
        <v>216</v>
      </c>
      <c r="G14" s="81">
        <v>1</v>
      </c>
      <c r="H14" s="81"/>
      <c r="I14" s="81"/>
      <c r="J14" s="1"/>
      <c r="K14" s="134">
        <v>585</v>
      </c>
      <c r="L14" s="108" t="s">
        <v>2464</v>
      </c>
    </row>
    <row r="15" spans="1:13" ht="18">
      <c r="A15" s="30">
        <v>10</v>
      </c>
      <c r="B15" s="82" t="s">
        <v>1261</v>
      </c>
      <c r="C15" s="140" t="s">
        <v>1266</v>
      </c>
      <c r="D15" s="84" t="s">
        <v>1265</v>
      </c>
      <c r="E15" s="80" t="s">
        <v>51</v>
      </c>
      <c r="F15" s="81" t="s">
        <v>63</v>
      </c>
      <c r="G15" s="81">
        <v>2</v>
      </c>
      <c r="H15" s="81"/>
      <c r="I15" s="81"/>
      <c r="J15" s="1"/>
      <c r="K15" s="134">
        <v>35700</v>
      </c>
      <c r="L15" s="108" t="s">
        <v>2464</v>
      </c>
    </row>
    <row r="16" spans="1:13" ht="18">
      <c r="A16" s="30">
        <v>11</v>
      </c>
      <c r="B16" s="5">
        <v>43990</v>
      </c>
      <c r="C16" s="6" t="s">
        <v>2319</v>
      </c>
      <c r="D16" s="160" t="s">
        <v>2429</v>
      </c>
      <c r="E16" s="1" t="s">
        <v>51</v>
      </c>
      <c r="F16" s="9" t="s">
        <v>40</v>
      </c>
      <c r="G16" s="290">
        <v>1</v>
      </c>
      <c r="H16" s="15"/>
      <c r="I16" s="15"/>
      <c r="J16" s="23"/>
      <c r="K16" s="132">
        <v>43000</v>
      </c>
      <c r="L16" s="80" t="s">
        <v>2663</v>
      </c>
      <c r="M16" s="264" t="s">
        <v>2409</v>
      </c>
    </row>
    <row r="17" spans="1:13" ht="19.149999999999999" customHeight="1">
      <c r="A17" s="30">
        <v>12</v>
      </c>
      <c r="B17" s="5">
        <v>43990</v>
      </c>
      <c r="C17" s="7" t="s">
        <v>26</v>
      </c>
      <c r="D17" s="6" t="s">
        <v>27</v>
      </c>
      <c r="E17" s="4" t="s">
        <v>51</v>
      </c>
      <c r="F17" s="9" t="s">
        <v>40</v>
      </c>
      <c r="G17" s="289">
        <v>1</v>
      </c>
      <c r="H17" s="23"/>
      <c r="I17" s="23"/>
      <c r="J17" s="23"/>
      <c r="K17" s="152">
        <v>16500</v>
      </c>
      <c r="L17" s="108" t="s">
        <v>2464</v>
      </c>
      <c r="M17" s="37"/>
    </row>
    <row r="18" spans="1:13" ht="19.149999999999999" customHeight="1">
      <c r="A18" s="30">
        <v>13</v>
      </c>
      <c r="B18" s="145" t="s">
        <v>2698</v>
      </c>
      <c r="C18" s="146" t="s">
        <v>2699</v>
      </c>
      <c r="D18" s="146" t="s">
        <v>2868</v>
      </c>
      <c r="E18" s="108" t="s">
        <v>51</v>
      </c>
      <c r="F18" s="108" t="s">
        <v>40</v>
      </c>
      <c r="G18" s="108">
        <v>1</v>
      </c>
      <c r="H18" s="108"/>
      <c r="I18" s="108"/>
      <c r="J18" s="108"/>
      <c r="K18" s="207">
        <v>4250</v>
      </c>
      <c r="L18" s="108" t="s">
        <v>2951</v>
      </c>
      <c r="M18" s="37"/>
    </row>
    <row r="19" spans="1:13" ht="19.149999999999999" customHeight="1">
      <c r="A19" s="30">
        <v>14</v>
      </c>
      <c r="B19" s="5">
        <v>44043</v>
      </c>
      <c r="C19" s="159" t="s">
        <v>1269</v>
      </c>
      <c r="D19" s="266" t="s">
        <v>2430</v>
      </c>
      <c r="E19" s="4" t="s">
        <v>51</v>
      </c>
      <c r="F19" s="9" t="s">
        <v>63</v>
      </c>
      <c r="G19" s="289">
        <v>2</v>
      </c>
      <c r="H19" s="23"/>
      <c r="I19" s="23"/>
      <c r="J19" s="23"/>
      <c r="K19" s="152">
        <v>17500</v>
      </c>
      <c r="L19" s="108"/>
      <c r="M19" s="264" t="s">
        <v>2409</v>
      </c>
    </row>
    <row r="20" spans="1:13" ht="17.45" customHeight="1">
      <c r="A20" s="30">
        <v>15</v>
      </c>
      <c r="B20" s="5">
        <v>44099</v>
      </c>
      <c r="C20" s="6" t="s">
        <v>12</v>
      </c>
      <c r="D20" s="6" t="s">
        <v>13</v>
      </c>
      <c r="E20" s="4" t="s">
        <v>51</v>
      </c>
      <c r="F20" s="9" t="s">
        <v>40</v>
      </c>
      <c r="G20" s="289">
        <v>1</v>
      </c>
      <c r="H20" s="23"/>
      <c r="I20" s="23"/>
      <c r="J20" s="23"/>
      <c r="K20" s="152">
        <v>15000</v>
      </c>
      <c r="L20" s="108" t="s">
        <v>2464</v>
      </c>
      <c r="M20" s="264" t="s">
        <v>2409</v>
      </c>
    </row>
    <row r="21" spans="1:13" ht="18">
      <c r="A21" s="30">
        <v>16</v>
      </c>
      <c r="B21" s="5">
        <v>44099</v>
      </c>
      <c r="C21" s="160" t="s">
        <v>1275</v>
      </c>
      <c r="D21" s="6" t="s">
        <v>14</v>
      </c>
      <c r="E21" s="4" t="s">
        <v>51</v>
      </c>
      <c r="F21" s="9" t="s">
        <v>1287</v>
      </c>
      <c r="G21" s="343">
        <v>21</v>
      </c>
      <c r="H21" s="16"/>
      <c r="I21" s="16"/>
      <c r="J21" s="16"/>
      <c r="K21" s="152">
        <v>22000</v>
      </c>
      <c r="L21" s="108" t="s">
        <v>2464</v>
      </c>
      <c r="M21" s="264" t="s">
        <v>2409</v>
      </c>
    </row>
    <row r="22" spans="1:13" ht="18">
      <c r="A22" s="30">
        <v>17</v>
      </c>
      <c r="B22" s="145" t="s">
        <v>1288</v>
      </c>
      <c r="C22" s="146" t="s">
        <v>1289</v>
      </c>
      <c r="D22" s="226" t="s">
        <v>1290</v>
      </c>
      <c r="E22" s="108" t="s">
        <v>51</v>
      </c>
      <c r="F22" s="4" t="s">
        <v>40</v>
      </c>
      <c r="G22" s="4">
        <v>1</v>
      </c>
      <c r="H22" s="4"/>
      <c r="I22" s="4"/>
      <c r="J22" s="4"/>
      <c r="K22" s="207">
        <v>48150</v>
      </c>
      <c r="L22" s="108" t="s">
        <v>2464</v>
      </c>
      <c r="M22" s="264" t="s">
        <v>2409</v>
      </c>
    </row>
    <row r="23" spans="1:13" ht="18">
      <c r="A23" s="30">
        <v>18</v>
      </c>
      <c r="B23" s="145" t="s">
        <v>1291</v>
      </c>
      <c r="C23" s="146" t="s">
        <v>2317</v>
      </c>
      <c r="D23" s="227" t="s">
        <v>2431</v>
      </c>
      <c r="E23" s="108" t="s">
        <v>51</v>
      </c>
      <c r="F23" s="4" t="s">
        <v>45</v>
      </c>
      <c r="G23" s="4">
        <v>1</v>
      </c>
      <c r="H23" s="4"/>
      <c r="I23" s="4"/>
      <c r="J23" s="4"/>
      <c r="K23" s="207">
        <v>998500</v>
      </c>
      <c r="L23" s="108" t="s">
        <v>2952</v>
      </c>
      <c r="M23" s="264" t="s">
        <v>2409</v>
      </c>
    </row>
    <row r="24" spans="1:13" ht="18">
      <c r="A24" s="30">
        <v>19</v>
      </c>
      <c r="B24" s="145" t="s">
        <v>2330</v>
      </c>
      <c r="C24" s="200" t="s">
        <v>2331</v>
      </c>
      <c r="D24" s="227" t="s">
        <v>2332</v>
      </c>
      <c r="E24" s="108" t="s">
        <v>36</v>
      </c>
      <c r="F24" s="4" t="s">
        <v>408</v>
      </c>
      <c r="G24" s="4">
        <v>6</v>
      </c>
      <c r="H24" s="4"/>
      <c r="I24" s="4"/>
      <c r="J24" s="4"/>
      <c r="K24" s="207">
        <v>3390</v>
      </c>
      <c r="L24" s="217" t="s">
        <v>2953</v>
      </c>
      <c r="M24" s="37"/>
    </row>
    <row r="25" spans="1:13" ht="14.45" customHeight="1">
      <c r="A25" s="59"/>
      <c r="B25" s="274"/>
      <c r="C25" s="60"/>
      <c r="D25" s="60"/>
      <c r="E25" s="62"/>
      <c r="F25" s="62"/>
      <c r="G25" s="38"/>
      <c r="H25" s="38"/>
      <c r="I25" s="38"/>
      <c r="J25" s="38"/>
      <c r="K25" s="320"/>
      <c r="L25" s="59"/>
    </row>
    <row r="26" spans="1:13" ht="18">
      <c r="A26" s="59"/>
      <c r="B26" s="274"/>
      <c r="C26" s="60"/>
      <c r="D26" s="61"/>
      <c r="E26" s="62"/>
      <c r="F26" s="62"/>
      <c r="G26" s="38"/>
      <c r="H26" s="38"/>
      <c r="I26" s="38"/>
      <c r="J26" s="38"/>
      <c r="K26" s="275"/>
      <c r="L26" s="62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2" spans="1:13" ht="18">
      <c r="A32" s="353" t="s">
        <v>0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14"/>
    </row>
    <row r="33" spans="1:13" ht="18">
      <c r="A33" s="353" t="s">
        <v>2565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14"/>
    </row>
    <row r="34" spans="1:13" ht="18">
      <c r="A34" s="354" t="s">
        <v>2554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14"/>
    </row>
    <row r="35" spans="1:13" ht="18">
      <c r="A35" s="10" t="s">
        <v>1</v>
      </c>
      <c r="B35" s="26" t="s">
        <v>2</v>
      </c>
      <c r="C35" s="11" t="s">
        <v>3</v>
      </c>
      <c r="D35" s="355" t="s">
        <v>4</v>
      </c>
      <c r="E35" s="355" t="s">
        <v>654</v>
      </c>
      <c r="F35" s="357" t="s">
        <v>5</v>
      </c>
      <c r="G35" s="358"/>
      <c r="H35" s="358"/>
      <c r="I35" s="358"/>
      <c r="J35" s="359"/>
      <c r="K35" s="360" t="s">
        <v>9</v>
      </c>
      <c r="L35" s="355" t="s">
        <v>6</v>
      </c>
      <c r="M35" s="353"/>
    </row>
    <row r="36" spans="1:13" ht="18">
      <c r="A36" s="12"/>
      <c r="B36" s="27" t="s">
        <v>7</v>
      </c>
      <c r="C36" s="13" t="s">
        <v>8</v>
      </c>
      <c r="D36" s="356"/>
      <c r="E36" s="356"/>
      <c r="F36" s="8" t="s">
        <v>32</v>
      </c>
      <c r="G36" s="8" t="s">
        <v>33</v>
      </c>
      <c r="H36" s="8" t="s">
        <v>34</v>
      </c>
      <c r="I36" s="8" t="s">
        <v>35</v>
      </c>
      <c r="J36" s="21" t="s">
        <v>37</v>
      </c>
      <c r="K36" s="361"/>
      <c r="L36" s="356"/>
      <c r="M36" s="353"/>
    </row>
    <row r="37" spans="1:13" ht="18">
      <c r="A37" s="20">
        <v>20</v>
      </c>
      <c r="B37" s="285" t="s">
        <v>2330</v>
      </c>
      <c r="C37" s="286" t="s">
        <v>2333</v>
      </c>
      <c r="D37" s="287" t="s">
        <v>2334</v>
      </c>
      <c r="E37" s="288" t="s">
        <v>36</v>
      </c>
      <c r="F37" s="289" t="s">
        <v>408</v>
      </c>
      <c r="G37" s="290">
        <v>6</v>
      </c>
      <c r="H37" s="290"/>
      <c r="I37" s="290"/>
      <c r="J37" s="291"/>
      <c r="K37" s="292">
        <v>5980</v>
      </c>
      <c r="L37" s="293" t="s">
        <v>2335</v>
      </c>
      <c r="M37" s="37"/>
    </row>
    <row r="38" spans="1:13" ht="18">
      <c r="A38" s="20">
        <v>21</v>
      </c>
      <c r="B38" s="285" t="s">
        <v>2330</v>
      </c>
      <c r="C38" s="286" t="s">
        <v>2336</v>
      </c>
      <c r="D38" s="287" t="s">
        <v>2337</v>
      </c>
      <c r="E38" s="288" t="s">
        <v>36</v>
      </c>
      <c r="F38" s="294" t="s">
        <v>2338</v>
      </c>
      <c r="G38" s="290">
        <v>24</v>
      </c>
      <c r="H38" s="290"/>
      <c r="I38" s="290"/>
      <c r="J38" s="291"/>
      <c r="K38" s="292">
        <v>5400</v>
      </c>
      <c r="L38" s="293"/>
      <c r="M38" s="37"/>
    </row>
    <row r="39" spans="1:13" ht="18">
      <c r="A39" s="20">
        <v>22</v>
      </c>
      <c r="B39" s="285" t="s">
        <v>2330</v>
      </c>
      <c r="C39" s="295" t="s">
        <v>2339</v>
      </c>
      <c r="D39" s="296" t="s">
        <v>2340</v>
      </c>
      <c r="E39" s="288" t="s">
        <v>36</v>
      </c>
      <c r="F39" s="289" t="s">
        <v>408</v>
      </c>
      <c r="G39" s="290">
        <v>6</v>
      </c>
      <c r="H39" s="289"/>
      <c r="I39" s="289"/>
      <c r="J39" s="289"/>
      <c r="K39" s="292">
        <v>8900</v>
      </c>
      <c r="L39" s="293"/>
      <c r="M39" s="37"/>
    </row>
    <row r="40" spans="1:13" ht="18">
      <c r="A40" s="20">
        <v>23</v>
      </c>
      <c r="B40" s="297">
        <v>3881</v>
      </c>
      <c r="C40" s="298" t="s">
        <v>1185</v>
      </c>
      <c r="D40" s="287" t="s">
        <v>2867</v>
      </c>
      <c r="E40" s="294" t="s">
        <v>51</v>
      </c>
      <c r="F40" s="294" t="s">
        <v>40</v>
      </c>
      <c r="G40" s="290"/>
      <c r="H40" s="290"/>
      <c r="I40" s="290"/>
      <c r="J40" s="291">
        <v>1</v>
      </c>
      <c r="K40" s="299">
        <v>21000</v>
      </c>
      <c r="L40" s="293"/>
    </row>
    <row r="41" spans="1:13" ht="18">
      <c r="A41" s="30"/>
      <c r="B41" s="145"/>
      <c r="C41" s="35"/>
      <c r="D41" s="36"/>
      <c r="E41" s="9"/>
      <c r="F41" s="9"/>
      <c r="G41" s="81"/>
      <c r="H41" s="81"/>
      <c r="I41" s="81"/>
      <c r="J41" s="1"/>
      <c r="K41" s="70"/>
      <c r="L41" s="80"/>
    </row>
    <row r="42" spans="1:13" ht="18">
      <c r="A42" s="205"/>
      <c r="B42" s="205"/>
      <c r="C42" s="206"/>
      <c r="D42" s="206" t="s">
        <v>2866</v>
      </c>
      <c r="E42" s="205"/>
      <c r="F42" s="171" t="s">
        <v>1708</v>
      </c>
      <c r="G42" s="171">
        <f>SUM(G37:G40, G6:G24)</f>
        <v>104</v>
      </c>
      <c r="H42" s="171"/>
      <c r="I42" s="171"/>
      <c r="J42" s="171">
        <v>1</v>
      </c>
      <c r="K42" s="201"/>
      <c r="L42" s="205"/>
    </row>
    <row r="43" spans="1:13" ht="14.45" customHeight="1">
      <c r="A43" s="59"/>
      <c r="B43" s="274"/>
      <c r="C43" s="60"/>
      <c r="D43" s="60"/>
      <c r="E43" s="62"/>
      <c r="F43" s="62"/>
      <c r="G43" s="38"/>
      <c r="H43" s="38"/>
      <c r="I43" s="38"/>
      <c r="J43" s="38"/>
      <c r="K43" s="320"/>
      <c r="L43" s="59"/>
    </row>
    <row r="44" spans="1:13" ht="18">
      <c r="A44" s="59"/>
      <c r="B44" s="274"/>
      <c r="C44" s="60"/>
      <c r="D44" s="61"/>
      <c r="E44" s="62"/>
      <c r="F44" s="62"/>
      <c r="G44" s="38"/>
      <c r="H44" s="38"/>
      <c r="I44" s="38"/>
      <c r="J44" s="38"/>
      <c r="K44" s="275"/>
      <c r="L44" s="62"/>
      <c r="M44" s="37"/>
    </row>
    <row r="45" spans="1:13" ht="18">
      <c r="A45" s="59"/>
      <c r="B45" s="274"/>
      <c r="C45" s="60"/>
      <c r="D45" s="61"/>
      <c r="E45" s="62"/>
      <c r="F45" s="62"/>
      <c r="G45" s="38"/>
      <c r="H45" s="38"/>
      <c r="I45" s="38"/>
      <c r="J45" s="38"/>
      <c r="K45" s="275"/>
      <c r="L45" s="62"/>
      <c r="M45" s="37"/>
    </row>
  </sheetData>
  <mergeCells count="18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M35:M36"/>
    <mergeCell ref="A32:L32"/>
    <mergeCell ref="A33:L33"/>
    <mergeCell ref="A34:L34"/>
    <mergeCell ref="D35:D36"/>
    <mergeCell ref="E35:E36"/>
    <mergeCell ref="F35:J35"/>
    <mergeCell ref="K35:K36"/>
    <mergeCell ref="L35:L36"/>
  </mergeCells>
  <printOptions horizontalCentered="1"/>
  <pageMargins left="0.31496062992125984" right="0.11811023622047245" top="0.35433070866141736" bottom="0.15748031496062992" header="0" footer="0"/>
  <pageSetup scale="95" fitToWidth="0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M23"/>
  <sheetViews>
    <sheetView zoomScaleNormal="100" workbookViewId="0">
      <selection activeCell="M28" sqref="M28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2566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21019</v>
      </c>
      <c r="C6" s="36" t="s">
        <v>1242</v>
      </c>
      <c r="D6" s="36" t="s">
        <v>1243</v>
      </c>
      <c r="E6" s="9" t="s">
        <v>51</v>
      </c>
      <c r="F6" s="9" t="s">
        <v>43</v>
      </c>
      <c r="G6" s="4">
        <v>1</v>
      </c>
      <c r="H6" s="4"/>
      <c r="I6" s="4"/>
      <c r="J6" s="4"/>
      <c r="K6" s="113">
        <v>6500</v>
      </c>
      <c r="L6" s="9" t="s">
        <v>2600</v>
      </c>
      <c r="M6" s="267"/>
    </row>
    <row r="7" spans="1:13" ht="18">
      <c r="A7" s="30">
        <v>2</v>
      </c>
      <c r="B7" s="46">
        <v>21023</v>
      </c>
      <c r="C7" s="36" t="s">
        <v>1244</v>
      </c>
      <c r="D7" s="36" t="s">
        <v>2432</v>
      </c>
      <c r="E7" s="9" t="s">
        <v>51</v>
      </c>
      <c r="F7" s="9" t="s">
        <v>40</v>
      </c>
      <c r="G7" s="4">
        <v>1</v>
      </c>
      <c r="H7" s="4"/>
      <c r="I7" s="4"/>
      <c r="J7" s="1"/>
      <c r="K7" s="113">
        <v>28900</v>
      </c>
      <c r="L7" s="9" t="s">
        <v>2600</v>
      </c>
      <c r="M7" s="264" t="s">
        <v>2409</v>
      </c>
    </row>
    <row r="8" spans="1:13" ht="18">
      <c r="A8" s="30">
        <v>3</v>
      </c>
      <c r="B8" s="82" t="s">
        <v>1203</v>
      </c>
      <c r="C8" s="35" t="s">
        <v>1254</v>
      </c>
      <c r="D8" s="36" t="s">
        <v>1255</v>
      </c>
      <c r="E8" s="9" t="s">
        <v>51</v>
      </c>
      <c r="F8" s="9" t="s">
        <v>62</v>
      </c>
      <c r="G8" s="81">
        <v>1</v>
      </c>
      <c r="H8" s="81"/>
      <c r="I8" s="81"/>
      <c r="J8" s="1"/>
      <c r="K8" s="70">
        <v>8990</v>
      </c>
      <c r="L8" s="9" t="s">
        <v>1788</v>
      </c>
    </row>
    <row r="9" spans="1:13" ht="18">
      <c r="A9" s="30">
        <v>4</v>
      </c>
      <c r="B9" s="9" t="s">
        <v>1206</v>
      </c>
      <c r="C9" s="35" t="s">
        <v>1256</v>
      </c>
      <c r="D9" s="36" t="s">
        <v>1257</v>
      </c>
      <c r="E9" s="9" t="s">
        <v>51</v>
      </c>
      <c r="F9" s="9" t="s">
        <v>62</v>
      </c>
      <c r="G9" s="81">
        <v>1</v>
      </c>
      <c r="H9" s="81"/>
      <c r="I9" s="81"/>
      <c r="J9" s="1"/>
      <c r="K9" s="70">
        <v>6000</v>
      </c>
      <c r="L9" s="9" t="s">
        <v>2600</v>
      </c>
      <c r="M9" s="264" t="s">
        <v>2409</v>
      </c>
    </row>
    <row r="10" spans="1:13" ht="18">
      <c r="A10" s="30">
        <v>5</v>
      </c>
      <c r="B10" s="2">
        <v>43860</v>
      </c>
      <c r="C10" s="3" t="s">
        <v>10</v>
      </c>
      <c r="D10" s="3" t="s">
        <v>1268</v>
      </c>
      <c r="E10" s="1" t="s">
        <v>36</v>
      </c>
      <c r="F10" s="9" t="s">
        <v>40</v>
      </c>
      <c r="G10" s="290">
        <v>1</v>
      </c>
      <c r="H10" s="15"/>
      <c r="I10" s="15"/>
      <c r="J10" s="23"/>
      <c r="K10" s="158">
        <v>7990</v>
      </c>
      <c r="L10" s="9" t="s">
        <v>1789</v>
      </c>
    </row>
    <row r="11" spans="1:13" ht="18">
      <c r="A11" s="30">
        <v>6</v>
      </c>
      <c r="B11" s="82" t="s">
        <v>1868</v>
      </c>
      <c r="C11" s="139" t="s">
        <v>1869</v>
      </c>
      <c r="D11" s="36" t="s">
        <v>1870</v>
      </c>
      <c r="E11" s="80" t="s">
        <v>36</v>
      </c>
      <c r="F11" s="81" t="s">
        <v>40</v>
      </c>
      <c r="G11" s="81"/>
      <c r="H11" s="81"/>
      <c r="I11" s="81"/>
      <c r="J11" s="1">
        <v>1</v>
      </c>
      <c r="K11" s="134">
        <v>23700</v>
      </c>
      <c r="L11" s="80"/>
      <c r="M11" s="37"/>
    </row>
    <row r="12" spans="1:13" ht="18">
      <c r="A12" s="30">
        <v>7</v>
      </c>
      <c r="B12" s="82" t="s">
        <v>1871</v>
      </c>
      <c r="C12" s="139" t="s">
        <v>1872</v>
      </c>
      <c r="D12" s="36" t="s">
        <v>1873</v>
      </c>
      <c r="E12" s="80" t="s">
        <v>51</v>
      </c>
      <c r="F12" s="81" t="s">
        <v>40</v>
      </c>
      <c r="G12" s="81"/>
      <c r="H12" s="81"/>
      <c r="I12" s="81"/>
      <c r="J12" s="1">
        <v>1</v>
      </c>
      <c r="K12" s="134">
        <v>23700</v>
      </c>
      <c r="L12" s="80"/>
      <c r="M12" s="37"/>
    </row>
    <row r="13" spans="1:13" ht="18">
      <c r="A13" s="30">
        <v>8</v>
      </c>
      <c r="B13" s="111" t="s">
        <v>1874</v>
      </c>
      <c r="C13" s="35" t="s">
        <v>1875</v>
      </c>
      <c r="D13" s="89" t="s">
        <v>1876</v>
      </c>
      <c r="E13" s="9" t="s">
        <v>36</v>
      </c>
      <c r="F13" s="9" t="s">
        <v>40</v>
      </c>
      <c r="G13" s="81"/>
      <c r="H13" s="81"/>
      <c r="I13" s="81"/>
      <c r="J13" s="1">
        <v>1</v>
      </c>
      <c r="K13" s="71">
        <v>9990</v>
      </c>
      <c r="L13" s="9"/>
      <c r="M13" s="37"/>
    </row>
    <row r="14" spans="1:13" ht="18">
      <c r="A14" s="30">
        <v>9</v>
      </c>
      <c r="B14" s="34">
        <v>40009</v>
      </c>
      <c r="C14" s="35" t="s">
        <v>1877</v>
      </c>
      <c r="D14" s="89" t="s">
        <v>1878</v>
      </c>
      <c r="E14" s="9" t="s">
        <v>36</v>
      </c>
      <c r="F14" s="9" t="s">
        <v>45</v>
      </c>
      <c r="G14" s="81"/>
      <c r="H14" s="81"/>
      <c r="I14" s="81"/>
      <c r="J14" s="1">
        <v>1</v>
      </c>
      <c r="K14" s="71">
        <v>24000</v>
      </c>
      <c r="L14" s="9"/>
      <c r="M14" s="37"/>
    </row>
    <row r="15" spans="1:13" ht="18">
      <c r="A15" s="30">
        <v>10</v>
      </c>
      <c r="B15" s="46" t="s">
        <v>1187</v>
      </c>
      <c r="C15" s="36" t="s">
        <v>1219</v>
      </c>
      <c r="D15" s="36" t="s">
        <v>1220</v>
      </c>
      <c r="E15" s="9" t="s">
        <v>51</v>
      </c>
      <c r="F15" s="9" t="s">
        <v>43</v>
      </c>
      <c r="G15" s="81"/>
      <c r="H15" s="81"/>
      <c r="I15" s="81"/>
      <c r="J15" s="1">
        <v>1</v>
      </c>
      <c r="K15" s="113">
        <v>1600</v>
      </c>
      <c r="L15" s="9" t="s">
        <v>1787</v>
      </c>
    </row>
    <row r="16" spans="1:13" ht="18">
      <c r="A16" s="30">
        <v>11</v>
      </c>
      <c r="B16" s="9" t="s">
        <v>1203</v>
      </c>
      <c r="C16" s="35" t="s">
        <v>1879</v>
      </c>
      <c r="D16" s="36" t="s">
        <v>1880</v>
      </c>
      <c r="E16" s="9" t="s">
        <v>51</v>
      </c>
      <c r="F16" s="9" t="s">
        <v>397</v>
      </c>
      <c r="G16" s="81"/>
      <c r="H16" s="81"/>
      <c r="I16" s="81"/>
      <c r="J16" s="1">
        <v>1</v>
      </c>
      <c r="K16" s="70">
        <v>5900</v>
      </c>
      <c r="L16" s="9"/>
      <c r="M16" s="264" t="s">
        <v>2409</v>
      </c>
    </row>
    <row r="17" spans="1:13" ht="18">
      <c r="A17" s="30">
        <v>12</v>
      </c>
      <c r="B17" s="111" t="s">
        <v>2701</v>
      </c>
      <c r="C17" s="35" t="s">
        <v>2702</v>
      </c>
      <c r="D17" s="35" t="s">
        <v>2703</v>
      </c>
      <c r="E17" s="9" t="s">
        <v>51</v>
      </c>
      <c r="F17" s="9" t="s">
        <v>40</v>
      </c>
      <c r="G17" s="9">
        <v>1</v>
      </c>
      <c r="H17" s="9"/>
      <c r="I17" s="9"/>
      <c r="J17" s="9"/>
      <c r="K17" s="71">
        <v>4400</v>
      </c>
      <c r="L17" s="9"/>
      <c r="M17" s="264"/>
    </row>
    <row r="18" spans="1:13" ht="18">
      <c r="A18" s="30">
        <v>13</v>
      </c>
      <c r="B18" s="111" t="s">
        <v>2793</v>
      </c>
      <c r="C18" s="35" t="s">
        <v>2794</v>
      </c>
      <c r="D18" s="35" t="s">
        <v>2795</v>
      </c>
      <c r="E18" s="9" t="s">
        <v>51</v>
      </c>
      <c r="F18" s="9" t="s">
        <v>40</v>
      </c>
      <c r="G18" s="9">
        <v>1</v>
      </c>
      <c r="H18" s="9"/>
      <c r="I18" s="9"/>
      <c r="J18" s="9"/>
      <c r="K18" s="71">
        <v>4345</v>
      </c>
      <c r="L18" s="9" t="s">
        <v>2796</v>
      </c>
    </row>
    <row r="19" spans="1:13" ht="18">
      <c r="A19" s="30"/>
      <c r="B19" s="111"/>
      <c r="C19" s="35"/>
      <c r="D19" s="35"/>
      <c r="E19" s="9"/>
      <c r="F19" s="9"/>
      <c r="G19" s="9"/>
      <c r="H19" s="9"/>
      <c r="I19" s="9"/>
      <c r="J19" s="9"/>
      <c r="K19" s="71"/>
      <c r="L19" s="9"/>
    </row>
    <row r="20" spans="1:13" ht="18">
      <c r="A20" s="167"/>
      <c r="B20" s="205"/>
      <c r="C20" s="206"/>
      <c r="D20" s="206" t="s">
        <v>2916</v>
      </c>
      <c r="E20" s="205"/>
      <c r="F20" s="171" t="s">
        <v>1708</v>
      </c>
      <c r="G20" s="171">
        <f>SUM(G6:G18)</f>
        <v>7</v>
      </c>
      <c r="H20" s="171"/>
      <c r="I20" s="171"/>
      <c r="J20" s="171">
        <f t="shared" ref="J20" si="0">SUM(J6:J18)</f>
        <v>6</v>
      </c>
      <c r="K20" s="201"/>
      <c r="L20" s="205"/>
    </row>
    <row r="21" spans="1:13" ht="14.45" customHeight="1">
      <c r="A21" s="59"/>
      <c r="B21" s="274"/>
      <c r="C21" s="60"/>
      <c r="D21" s="60"/>
      <c r="E21" s="62"/>
      <c r="F21" s="62"/>
      <c r="G21" s="38"/>
      <c r="H21" s="38"/>
      <c r="I21" s="38"/>
      <c r="J21" s="38"/>
      <c r="K21" s="320"/>
      <c r="L21" s="59"/>
    </row>
    <row r="22" spans="1:13" ht="18">
      <c r="A22" s="59"/>
      <c r="B22" s="274"/>
      <c r="C22" s="60"/>
      <c r="D22" s="61"/>
      <c r="E22" s="62"/>
      <c r="F22" s="62"/>
      <c r="G22" s="38"/>
      <c r="H22" s="38"/>
      <c r="I22" s="38"/>
      <c r="J22" s="38"/>
      <c r="K22" s="275"/>
      <c r="L22" s="62"/>
      <c r="M22" s="37"/>
    </row>
    <row r="23" spans="1:13" ht="18">
      <c r="A23" s="59"/>
      <c r="B23" s="274"/>
      <c r="C23" s="60"/>
      <c r="D23" s="61"/>
      <c r="E23" s="62"/>
      <c r="F23" s="62"/>
      <c r="G23" s="38"/>
      <c r="H23" s="38"/>
      <c r="I23" s="38"/>
      <c r="J23" s="38"/>
      <c r="K23" s="275"/>
      <c r="L23" s="62"/>
      <c r="M23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M16"/>
  <sheetViews>
    <sheetView zoomScaleNormal="100" workbookViewId="0">
      <selection activeCell="J32" sqref="J32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2567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>
        <v>39105</v>
      </c>
      <c r="C6" s="35" t="s">
        <v>1207</v>
      </c>
      <c r="D6" s="36" t="s">
        <v>1208</v>
      </c>
      <c r="E6" s="9" t="s">
        <v>51</v>
      </c>
      <c r="F6" s="9" t="s">
        <v>46</v>
      </c>
      <c r="G6" s="81">
        <v>1</v>
      </c>
      <c r="H6" s="81"/>
      <c r="I6" s="81"/>
      <c r="J6" s="1"/>
      <c r="K6" s="71">
        <v>14000</v>
      </c>
      <c r="L6" s="80" t="s">
        <v>1780</v>
      </c>
    </row>
    <row r="7" spans="1:13" ht="18">
      <c r="A7" s="30">
        <v>2</v>
      </c>
      <c r="B7" s="34">
        <v>39105</v>
      </c>
      <c r="C7" s="35" t="s">
        <v>1209</v>
      </c>
      <c r="D7" s="36" t="s">
        <v>1210</v>
      </c>
      <c r="E7" s="9" t="s">
        <v>51</v>
      </c>
      <c r="F7" s="9" t="s">
        <v>46</v>
      </c>
      <c r="G7" s="81">
        <v>1</v>
      </c>
      <c r="H7" s="81"/>
      <c r="I7" s="81"/>
      <c r="J7" s="4"/>
      <c r="K7" s="71">
        <v>5000</v>
      </c>
      <c r="L7" s="108" t="s">
        <v>1780</v>
      </c>
      <c r="M7" s="37"/>
    </row>
    <row r="8" spans="1:13" ht="18">
      <c r="A8" s="30">
        <v>3</v>
      </c>
      <c r="B8" s="55">
        <v>39105</v>
      </c>
      <c r="C8" s="56" t="s">
        <v>1211</v>
      </c>
      <c r="D8" s="57" t="s">
        <v>202</v>
      </c>
      <c r="E8" s="58" t="s">
        <v>51</v>
      </c>
      <c r="F8" s="58" t="s">
        <v>43</v>
      </c>
      <c r="G8" s="81">
        <v>1</v>
      </c>
      <c r="H8" s="81"/>
      <c r="I8" s="81"/>
      <c r="J8" s="4"/>
      <c r="K8" s="71">
        <v>6000</v>
      </c>
      <c r="L8" s="108" t="s">
        <v>1780</v>
      </c>
      <c r="M8" s="37"/>
    </row>
    <row r="9" spans="1:13" ht="18">
      <c r="A9" s="30">
        <v>4</v>
      </c>
      <c r="B9" s="34">
        <v>39105</v>
      </c>
      <c r="C9" s="35" t="s">
        <v>1212</v>
      </c>
      <c r="D9" s="36" t="s">
        <v>1213</v>
      </c>
      <c r="E9" s="9" t="s">
        <v>51</v>
      </c>
      <c r="F9" s="9" t="s">
        <v>1073</v>
      </c>
      <c r="G9" s="81">
        <v>1</v>
      </c>
      <c r="H9" s="81"/>
      <c r="I9" s="81"/>
      <c r="J9" s="4"/>
      <c r="K9" s="71">
        <v>8000</v>
      </c>
      <c r="L9" s="108" t="s">
        <v>2663</v>
      </c>
      <c r="M9" s="37"/>
    </row>
    <row r="10" spans="1:13" ht="18">
      <c r="A10" s="30">
        <v>5</v>
      </c>
      <c r="B10" s="82" t="s">
        <v>2704</v>
      </c>
      <c r="C10" s="84" t="s">
        <v>2705</v>
      </c>
      <c r="D10" s="84" t="s">
        <v>2706</v>
      </c>
      <c r="E10" s="80" t="s">
        <v>36</v>
      </c>
      <c r="F10" s="108" t="s">
        <v>40</v>
      </c>
      <c r="G10" s="108">
        <v>1</v>
      </c>
      <c r="H10" s="108"/>
      <c r="I10" s="108"/>
      <c r="J10" s="108"/>
      <c r="K10" s="85">
        <v>4290</v>
      </c>
      <c r="L10" s="80" t="s">
        <v>2954</v>
      </c>
      <c r="M10" s="37"/>
    </row>
    <row r="11" spans="1:13" ht="18">
      <c r="A11" s="30">
        <v>6</v>
      </c>
      <c r="B11" s="82" t="s">
        <v>2707</v>
      </c>
      <c r="C11" s="84" t="s">
        <v>2708</v>
      </c>
      <c r="D11" s="84" t="s">
        <v>2709</v>
      </c>
      <c r="E11" s="80" t="s">
        <v>51</v>
      </c>
      <c r="F11" s="108" t="s">
        <v>40</v>
      </c>
      <c r="G11" s="108">
        <v>1</v>
      </c>
      <c r="H11" s="108"/>
      <c r="I11" s="108"/>
      <c r="J11" s="108"/>
      <c r="K11" s="85">
        <v>4900</v>
      </c>
      <c r="L11" s="80"/>
      <c r="M11" s="37"/>
    </row>
    <row r="12" spans="1:13" ht="18">
      <c r="A12" s="30"/>
      <c r="B12" s="80"/>
      <c r="C12" s="139"/>
      <c r="D12" s="84"/>
      <c r="E12" s="80"/>
      <c r="F12" s="81"/>
      <c r="G12" s="81"/>
      <c r="H12" s="81"/>
      <c r="I12" s="81"/>
      <c r="J12" s="1"/>
      <c r="K12" s="142"/>
      <c r="L12" s="80"/>
      <c r="M12" s="37"/>
    </row>
    <row r="13" spans="1:13" ht="18">
      <c r="A13" s="167"/>
      <c r="B13" s="205"/>
      <c r="C13" s="206"/>
      <c r="D13" s="206" t="s">
        <v>1834</v>
      </c>
      <c r="E13" s="205"/>
      <c r="F13" s="171" t="s">
        <v>1708</v>
      </c>
      <c r="G13" s="171">
        <v>6</v>
      </c>
      <c r="H13" s="171"/>
      <c r="I13" s="171"/>
      <c r="J13" s="171"/>
      <c r="K13" s="201"/>
      <c r="L13" s="205"/>
    </row>
    <row r="14" spans="1:13" ht="14.45" customHeight="1">
      <c r="A14" s="59"/>
      <c r="B14" s="274"/>
      <c r="C14" s="60"/>
      <c r="D14" s="60"/>
      <c r="E14" s="62"/>
      <c r="F14" s="62"/>
      <c r="G14" s="38"/>
      <c r="H14" s="38"/>
      <c r="I14" s="38"/>
      <c r="J14" s="38"/>
      <c r="K14" s="320"/>
      <c r="L14" s="59"/>
    </row>
    <row r="15" spans="1:13" ht="18">
      <c r="A15" s="59"/>
      <c r="B15" s="274"/>
      <c r="C15" s="60"/>
      <c r="D15" s="61"/>
      <c r="E15" s="62"/>
      <c r="F15" s="62"/>
      <c r="G15" s="38"/>
      <c r="H15" s="38"/>
      <c r="I15" s="38"/>
      <c r="J15" s="38"/>
      <c r="K15" s="275"/>
      <c r="L15" s="62"/>
      <c r="M15" s="37"/>
    </row>
    <row r="16" spans="1:13" ht="18">
      <c r="A16" s="59"/>
      <c r="B16" s="274"/>
      <c r="C16" s="60"/>
      <c r="D16" s="61"/>
      <c r="E16" s="62"/>
      <c r="F16" s="62"/>
      <c r="G16" s="38"/>
      <c r="H16" s="38"/>
      <c r="I16" s="38"/>
      <c r="J16" s="38"/>
      <c r="K16" s="275"/>
      <c r="L16" s="62"/>
      <c r="M16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M13"/>
  <sheetViews>
    <sheetView zoomScale="85" zoomScaleNormal="85" workbookViewId="0">
      <selection activeCell="G30" sqref="G30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2568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55">
        <v>40591</v>
      </c>
      <c r="C6" s="56" t="s">
        <v>1215</v>
      </c>
      <c r="D6" s="56" t="s">
        <v>1186</v>
      </c>
      <c r="E6" s="58" t="s">
        <v>36</v>
      </c>
      <c r="F6" s="179" t="s">
        <v>62</v>
      </c>
      <c r="G6" s="81">
        <v>1</v>
      </c>
      <c r="H6" s="81"/>
      <c r="I6" s="81"/>
      <c r="J6" s="4"/>
      <c r="K6" s="180">
        <v>65000</v>
      </c>
      <c r="L6" s="9" t="s">
        <v>1781</v>
      </c>
      <c r="M6" s="37"/>
    </row>
    <row r="7" spans="1:13" ht="18">
      <c r="A7" s="30">
        <v>2</v>
      </c>
      <c r="B7" s="34">
        <v>40591</v>
      </c>
      <c r="C7" s="35" t="s">
        <v>1216</v>
      </c>
      <c r="D7" s="35" t="s">
        <v>1217</v>
      </c>
      <c r="E7" s="9" t="s">
        <v>36</v>
      </c>
      <c r="F7" s="110" t="s">
        <v>62</v>
      </c>
      <c r="G7" s="81">
        <v>1</v>
      </c>
      <c r="H7" s="81"/>
      <c r="I7" s="81"/>
      <c r="J7" s="4"/>
      <c r="K7" s="115">
        <v>25000</v>
      </c>
      <c r="L7" s="9" t="s">
        <v>1781</v>
      </c>
      <c r="M7" s="37"/>
    </row>
    <row r="8" spans="1:13" ht="21.75" customHeight="1">
      <c r="A8" s="30">
        <v>3</v>
      </c>
      <c r="B8" s="5">
        <v>44064</v>
      </c>
      <c r="C8" s="7" t="s">
        <v>1270</v>
      </c>
      <c r="D8" s="160" t="s">
        <v>2433</v>
      </c>
      <c r="E8" s="1" t="s">
        <v>36</v>
      </c>
      <c r="F8" s="9" t="s">
        <v>40</v>
      </c>
      <c r="G8" s="290">
        <v>1</v>
      </c>
      <c r="H8" s="15"/>
      <c r="I8" s="15"/>
      <c r="J8" s="23"/>
      <c r="K8" s="132">
        <v>12000</v>
      </c>
      <c r="L8" s="108" t="s">
        <v>2664</v>
      </c>
      <c r="M8" s="264" t="s">
        <v>2409</v>
      </c>
    </row>
    <row r="9" spans="1:13" ht="18">
      <c r="A9" s="30"/>
      <c r="B9" s="80"/>
      <c r="C9" s="139"/>
      <c r="D9" s="84"/>
      <c r="E9" s="80"/>
      <c r="F9" s="81"/>
      <c r="G9" s="81"/>
      <c r="H9" s="81"/>
      <c r="I9" s="81"/>
      <c r="J9" s="4"/>
      <c r="K9" s="142"/>
      <c r="L9" s="108"/>
      <c r="M9" s="37"/>
    </row>
    <row r="10" spans="1:13" ht="18">
      <c r="A10" s="167"/>
      <c r="B10" s="205"/>
      <c r="C10" s="206"/>
      <c r="D10" s="206" t="s">
        <v>1709</v>
      </c>
      <c r="E10" s="205"/>
      <c r="F10" s="171" t="s">
        <v>1708</v>
      </c>
      <c r="G10" s="171">
        <v>3</v>
      </c>
      <c r="H10" s="171"/>
      <c r="I10" s="171"/>
      <c r="J10" s="171"/>
      <c r="K10" s="201"/>
      <c r="L10" s="205"/>
    </row>
    <row r="11" spans="1:13" ht="18">
      <c r="A11" s="271"/>
      <c r="B11" s="272"/>
      <c r="C11" s="64"/>
      <c r="D11" s="65"/>
      <c r="E11" s="66"/>
      <c r="F11" s="66"/>
      <c r="G11" s="273"/>
      <c r="H11" s="273"/>
      <c r="I11" s="273"/>
      <c r="J11" s="273"/>
      <c r="K11" s="141"/>
      <c r="L11" s="66"/>
      <c r="M11" s="37"/>
    </row>
    <row r="12" spans="1:13" ht="18">
      <c r="A12" s="59"/>
      <c r="B12" s="274"/>
      <c r="C12" s="60"/>
      <c r="D12" s="61"/>
      <c r="E12" s="62"/>
      <c r="F12" s="62"/>
      <c r="G12" s="38"/>
      <c r="H12" s="38"/>
      <c r="I12" s="38"/>
      <c r="J12" s="38"/>
      <c r="K12" s="275"/>
      <c r="L12" s="62"/>
      <c r="M12" s="37"/>
    </row>
    <row r="13" spans="1:13" ht="18">
      <c r="A13" s="59"/>
      <c r="B13" s="274"/>
      <c r="C13" s="60"/>
      <c r="D13" s="61"/>
      <c r="E13" s="62"/>
      <c r="F13" s="62"/>
      <c r="G13" s="38"/>
      <c r="H13" s="38"/>
      <c r="I13" s="38"/>
      <c r="J13" s="38"/>
      <c r="K13" s="275"/>
      <c r="L13" s="62"/>
      <c r="M13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M39"/>
  <sheetViews>
    <sheetView topLeftCell="B1" zoomScaleNormal="100" workbookViewId="0">
      <selection activeCell="H40" sqref="H40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2569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>
        <v>28612</v>
      </c>
      <c r="C6" s="35" t="s">
        <v>1137</v>
      </c>
      <c r="D6" s="36" t="s">
        <v>1138</v>
      </c>
      <c r="E6" s="9" t="s">
        <v>51</v>
      </c>
      <c r="F6" s="9" t="s">
        <v>46</v>
      </c>
      <c r="G6" s="81">
        <v>1</v>
      </c>
      <c r="H6" s="81"/>
      <c r="I6" s="81"/>
      <c r="J6" s="1"/>
      <c r="K6" s="71">
        <v>1350</v>
      </c>
      <c r="L6" s="9" t="s">
        <v>1788</v>
      </c>
      <c r="M6" s="37"/>
    </row>
    <row r="7" spans="1:13" ht="18">
      <c r="A7" s="30">
        <v>2</v>
      </c>
      <c r="B7" s="34">
        <v>37529</v>
      </c>
      <c r="C7" s="35" t="s">
        <v>1790</v>
      </c>
      <c r="D7" s="36" t="s">
        <v>61</v>
      </c>
      <c r="E7" s="9" t="s">
        <v>39</v>
      </c>
      <c r="F7" s="9" t="s">
        <v>40</v>
      </c>
      <c r="G7" s="81">
        <v>1</v>
      </c>
      <c r="H7" s="81"/>
      <c r="I7" s="81"/>
      <c r="J7" s="1"/>
      <c r="K7" s="71">
        <v>7500</v>
      </c>
      <c r="L7" s="9" t="s">
        <v>2955</v>
      </c>
      <c r="M7" s="38"/>
    </row>
    <row r="8" spans="1:13" ht="18">
      <c r="A8" s="30">
        <v>3</v>
      </c>
      <c r="B8" s="34">
        <v>38250</v>
      </c>
      <c r="C8" s="35" t="s">
        <v>1165</v>
      </c>
      <c r="D8" s="36" t="s">
        <v>1166</v>
      </c>
      <c r="E8" s="9" t="s">
        <v>51</v>
      </c>
      <c r="F8" s="9" t="s">
        <v>46</v>
      </c>
      <c r="G8" s="81">
        <v>1</v>
      </c>
      <c r="H8" s="81"/>
      <c r="I8" s="81"/>
      <c r="J8" s="1"/>
      <c r="K8" s="71">
        <v>24000</v>
      </c>
      <c r="L8" s="9" t="s">
        <v>1788</v>
      </c>
    </row>
    <row r="9" spans="1:13" ht="18">
      <c r="A9" s="30">
        <v>4</v>
      </c>
      <c r="B9" s="46" t="s">
        <v>1196</v>
      </c>
      <c r="C9" s="47" t="s">
        <v>1248</v>
      </c>
      <c r="D9" s="36" t="s">
        <v>1198</v>
      </c>
      <c r="E9" s="9" t="s">
        <v>36</v>
      </c>
      <c r="F9" s="9" t="s">
        <v>128</v>
      </c>
      <c r="G9" s="81">
        <v>2</v>
      </c>
      <c r="H9" s="81"/>
      <c r="I9" s="81"/>
      <c r="J9" s="1"/>
      <c r="K9" s="113">
        <v>11200</v>
      </c>
      <c r="L9" s="9" t="s">
        <v>1788</v>
      </c>
    </row>
    <row r="10" spans="1:13" ht="18">
      <c r="A10" s="30">
        <v>5</v>
      </c>
      <c r="B10" s="46" t="s">
        <v>1199</v>
      </c>
      <c r="C10" s="36" t="s">
        <v>1249</v>
      </c>
      <c r="D10" s="36" t="s">
        <v>1200</v>
      </c>
      <c r="E10" s="9" t="s">
        <v>36</v>
      </c>
      <c r="F10" s="9" t="s">
        <v>45</v>
      </c>
      <c r="G10" s="81">
        <v>1</v>
      </c>
      <c r="H10" s="81"/>
      <c r="I10" s="81"/>
      <c r="J10" s="1"/>
      <c r="K10" s="113">
        <v>26900</v>
      </c>
      <c r="L10" s="9" t="s">
        <v>1788</v>
      </c>
    </row>
    <row r="11" spans="1:13" ht="18">
      <c r="A11" s="30">
        <v>6</v>
      </c>
      <c r="B11" s="46" t="s">
        <v>1199</v>
      </c>
      <c r="C11" s="36" t="s">
        <v>1250</v>
      </c>
      <c r="D11" s="36" t="s">
        <v>1201</v>
      </c>
      <c r="E11" s="9" t="s">
        <v>36</v>
      </c>
      <c r="F11" s="9" t="s">
        <v>43</v>
      </c>
      <c r="G11" s="81">
        <v>1</v>
      </c>
      <c r="H11" s="81"/>
      <c r="I11" s="81"/>
      <c r="J11" s="1"/>
      <c r="K11" s="113">
        <v>13500</v>
      </c>
      <c r="L11" s="9" t="s">
        <v>1788</v>
      </c>
    </row>
    <row r="12" spans="1:13" ht="18">
      <c r="A12" s="30">
        <v>7</v>
      </c>
      <c r="B12" s="46" t="s">
        <v>1199</v>
      </c>
      <c r="C12" s="36" t="s">
        <v>1251</v>
      </c>
      <c r="D12" s="36" t="s">
        <v>1245</v>
      </c>
      <c r="E12" s="9" t="s">
        <v>36</v>
      </c>
      <c r="F12" s="9" t="s">
        <v>45</v>
      </c>
      <c r="G12" s="81">
        <v>1</v>
      </c>
      <c r="H12" s="81"/>
      <c r="I12" s="81"/>
      <c r="J12" s="1"/>
      <c r="K12" s="113">
        <v>7500</v>
      </c>
      <c r="L12" s="9" t="s">
        <v>1788</v>
      </c>
    </row>
    <row r="13" spans="1:13" ht="18">
      <c r="A13" s="30">
        <v>8</v>
      </c>
      <c r="B13" s="46" t="s">
        <v>1199</v>
      </c>
      <c r="C13" s="36" t="s">
        <v>1252</v>
      </c>
      <c r="D13" s="36" t="s">
        <v>1202</v>
      </c>
      <c r="E13" s="9" t="s">
        <v>36</v>
      </c>
      <c r="F13" s="9" t="s">
        <v>40</v>
      </c>
      <c r="G13" s="81">
        <v>1</v>
      </c>
      <c r="H13" s="81"/>
      <c r="I13" s="81"/>
      <c r="J13" s="1"/>
      <c r="K13" s="113">
        <v>14990</v>
      </c>
      <c r="L13" s="9" t="s">
        <v>1788</v>
      </c>
    </row>
    <row r="14" spans="1:13" ht="18">
      <c r="A14" s="30">
        <v>9</v>
      </c>
      <c r="B14" s="46" t="s">
        <v>1199</v>
      </c>
      <c r="C14" s="36" t="s">
        <v>1253</v>
      </c>
      <c r="D14" s="36" t="s">
        <v>1246</v>
      </c>
      <c r="E14" s="9" t="s">
        <v>36</v>
      </c>
      <c r="F14" s="9" t="s">
        <v>43</v>
      </c>
      <c r="G14" s="81">
        <v>1</v>
      </c>
      <c r="H14" s="81"/>
      <c r="I14" s="4"/>
      <c r="J14" s="4"/>
      <c r="K14" s="113">
        <v>11000</v>
      </c>
      <c r="L14" s="9" t="s">
        <v>1788</v>
      </c>
    </row>
    <row r="15" spans="1:13" ht="18">
      <c r="A15" s="30">
        <v>10</v>
      </c>
      <c r="B15" s="82" t="s">
        <v>1276</v>
      </c>
      <c r="C15" s="139" t="s">
        <v>1277</v>
      </c>
      <c r="D15" s="84" t="s">
        <v>1278</v>
      </c>
      <c r="E15" s="80" t="s">
        <v>51</v>
      </c>
      <c r="F15" s="81" t="s">
        <v>40</v>
      </c>
      <c r="G15" s="81">
        <v>1</v>
      </c>
      <c r="H15" s="81"/>
      <c r="I15" s="4"/>
      <c r="J15" s="4"/>
      <c r="K15" s="207">
        <v>5000</v>
      </c>
      <c r="L15" s="9" t="s">
        <v>1792</v>
      </c>
    </row>
    <row r="16" spans="1:13" ht="18">
      <c r="A16" s="30">
        <v>11</v>
      </c>
      <c r="B16" s="82" t="s">
        <v>1276</v>
      </c>
      <c r="C16" s="139" t="s">
        <v>1279</v>
      </c>
      <c r="D16" s="146" t="s">
        <v>1280</v>
      </c>
      <c r="E16" s="108" t="s">
        <v>51</v>
      </c>
      <c r="F16" s="4" t="s">
        <v>45</v>
      </c>
      <c r="G16" s="81">
        <v>1</v>
      </c>
      <c r="H16" s="81"/>
      <c r="I16" s="4"/>
      <c r="J16" s="4"/>
      <c r="K16" s="207">
        <v>18000</v>
      </c>
      <c r="L16" s="9" t="s">
        <v>1788</v>
      </c>
    </row>
    <row r="17" spans="1:13" ht="18">
      <c r="A17" s="30">
        <v>12</v>
      </c>
      <c r="B17" s="82" t="s">
        <v>1276</v>
      </c>
      <c r="C17" s="139" t="s">
        <v>1284</v>
      </c>
      <c r="D17" s="146" t="s">
        <v>1285</v>
      </c>
      <c r="E17" s="108" t="s">
        <v>51</v>
      </c>
      <c r="F17" s="4" t="s">
        <v>40</v>
      </c>
      <c r="G17" s="81">
        <v>1</v>
      </c>
      <c r="H17" s="81"/>
      <c r="I17" s="4"/>
      <c r="J17" s="4"/>
      <c r="K17" s="207">
        <v>3000</v>
      </c>
      <c r="L17" s="9" t="s">
        <v>1793</v>
      </c>
    </row>
    <row r="18" spans="1:13" ht="18">
      <c r="A18" s="30">
        <v>13</v>
      </c>
      <c r="B18" s="189">
        <v>44084</v>
      </c>
      <c r="C18" s="208" t="s">
        <v>1273</v>
      </c>
      <c r="D18" s="6" t="s">
        <v>2434</v>
      </c>
      <c r="E18" s="4" t="s">
        <v>36</v>
      </c>
      <c r="F18" s="9" t="s">
        <v>40</v>
      </c>
      <c r="G18" s="290">
        <v>1</v>
      </c>
      <c r="H18" s="15"/>
      <c r="I18" s="15"/>
      <c r="J18" s="15"/>
      <c r="K18" s="209">
        <v>28000</v>
      </c>
      <c r="L18" s="9" t="s">
        <v>1794</v>
      </c>
      <c r="M18" s="264" t="s">
        <v>2409</v>
      </c>
    </row>
    <row r="19" spans="1:13" ht="18">
      <c r="A19" s="30">
        <v>14</v>
      </c>
      <c r="B19" s="5">
        <v>44084</v>
      </c>
      <c r="C19" s="6" t="s">
        <v>1274</v>
      </c>
      <c r="D19" s="6" t="s">
        <v>2435</v>
      </c>
      <c r="E19" s="4" t="s">
        <v>36</v>
      </c>
      <c r="F19" s="9" t="s">
        <v>40</v>
      </c>
      <c r="G19" s="290">
        <v>1</v>
      </c>
      <c r="H19" s="15"/>
      <c r="I19" s="15"/>
      <c r="J19" s="23"/>
      <c r="K19" s="132">
        <v>17000</v>
      </c>
      <c r="L19" s="80" t="s">
        <v>1780</v>
      </c>
      <c r="M19" s="264" t="s">
        <v>2409</v>
      </c>
    </row>
    <row r="20" spans="1:13" ht="18">
      <c r="A20" s="30">
        <v>15</v>
      </c>
      <c r="B20" s="34">
        <v>34171</v>
      </c>
      <c r="C20" s="89" t="s">
        <v>1148</v>
      </c>
      <c r="D20" s="35" t="s">
        <v>1149</v>
      </c>
      <c r="E20" s="9" t="s">
        <v>51</v>
      </c>
      <c r="F20" s="9" t="s">
        <v>257</v>
      </c>
      <c r="G20" s="81"/>
      <c r="H20" s="81"/>
      <c r="I20" s="81"/>
      <c r="J20" s="1">
        <v>4</v>
      </c>
      <c r="K20" s="71">
        <v>1250</v>
      </c>
      <c r="L20" s="9"/>
      <c r="M20" s="37"/>
    </row>
    <row r="21" spans="1:13" ht="18">
      <c r="A21" s="30">
        <v>16</v>
      </c>
      <c r="B21" s="34">
        <v>36378</v>
      </c>
      <c r="C21" s="35" t="s">
        <v>1154</v>
      </c>
      <c r="D21" s="36" t="s">
        <v>1155</v>
      </c>
      <c r="E21" s="9" t="s">
        <v>51</v>
      </c>
      <c r="F21" s="9" t="s">
        <v>548</v>
      </c>
      <c r="G21" s="81"/>
      <c r="H21" s="81"/>
      <c r="I21" s="81"/>
      <c r="J21" s="1">
        <v>2</v>
      </c>
      <c r="K21" s="71">
        <v>580</v>
      </c>
      <c r="L21" s="9"/>
      <c r="M21" s="37"/>
    </row>
    <row r="22" spans="1:13" ht="18">
      <c r="A22" s="30">
        <v>17</v>
      </c>
      <c r="B22" s="34" t="s">
        <v>1164</v>
      </c>
      <c r="C22" s="35" t="s">
        <v>1791</v>
      </c>
      <c r="D22" s="36" t="s">
        <v>852</v>
      </c>
      <c r="E22" s="9" t="s">
        <v>51</v>
      </c>
      <c r="F22" s="9" t="s">
        <v>43</v>
      </c>
      <c r="G22" s="81"/>
      <c r="H22" s="81"/>
      <c r="I22" s="81"/>
      <c r="J22" s="1">
        <v>1</v>
      </c>
      <c r="K22" s="71">
        <v>500</v>
      </c>
      <c r="L22" s="9"/>
    </row>
    <row r="23" spans="1:13" ht="18">
      <c r="A23" s="30">
        <v>18</v>
      </c>
      <c r="B23" s="46" t="s">
        <v>1196</v>
      </c>
      <c r="C23" s="36" t="s">
        <v>1247</v>
      </c>
      <c r="D23" s="36" t="s">
        <v>1197</v>
      </c>
      <c r="E23" s="9" t="s">
        <v>36</v>
      </c>
      <c r="F23" s="9" t="s">
        <v>40</v>
      </c>
      <c r="G23" s="81"/>
      <c r="H23" s="81"/>
      <c r="I23" s="81"/>
      <c r="J23" s="1">
        <v>1</v>
      </c>
      <c r="K23" s="113">
        <v>6290</v>
      </c>
      <c r="L23" s="9" t="s">
        <v>1788</v>
      </c>
    </row>
    <row r="24" spans="1:13" ht="18">
      <c r="A24" s="30">
        <v>19</v>
      </c>
      <c r="B24" s="145" t="s">
        <v>1276</v>
      </c>
      <c r="C24" s="280" t="s">
        <v>1283</v>
      </c>
      <c r="D24" s="146" t="s">
        <v>1281</v>
      </c>
      <c r="E24" s="108" t="s">
        <v>51</v>
      </c>
      <c r="F24" s="4" t="s">
        <v>1282</v>
      </c>
      <c r="G24" s="81"/>
      <c r="H24" s="81"/>
      <c r="I24" s="4"/>
      <c r="J24" s="4">
        <v>1</v>
      </c>
      <c r="K24" s="207">
        <v>3000</v>
      </c>
      <c r="L24" s="9" t="s">
        <v>1793</v>
      </c>
    </row>
    <row r="25" spans="1:13" ht="18">
      <c r="A25" s="30">
        <v>20</v>
      </c>
      <c r="B25" s="111" t="s">
        <v>2797</v>
      </c>
      <c r="C25" s="89" t="s">
        <v>2798</v>
      </c>
      <c r="D25" s="35" t="s">
        <v>2799</v>
      </c>
      <c r="E25" s="9" t="s">
        <v>51</v>
      </c>
      <c r="F25" s="9" t="s">
        <v>771</v>
      </c>
      <c r="G25" s="9">
        <v>7</v>
      </c>
      <c r="H25" s="9"/>
      <c r="I25" s="9"/>
      <c r="J25" s="9"/>
      <c r="K25" s="70">
        <v>1950</v>
      </c>
      <c r="L25" s="9" t="s">
        <v>2800</v>
      </c>
    </row>
    <row r="26" spans="1:13" ht="18">
      <c r="A26" s="30"/>
      <c r="B26" s="80"/>
      <c r="C26" s="139"/>
      <c r="D26" s="146"/>
      <c r="E26" s="108"/>
      <c r="F26" s="4"/>
      <c r="G26" s="81"/>
      <c r="H26" s="81"/>
      <c r="I26" s="81"/>
      <c r="J26" s="4"/>
      <c r="K26" s="142"/>
      <c r="L26" s="80"/>
      <c r="M26" s="37"/>
    </row>
    <row r="27" spans="1:13" ht="18">
      <c r="A27" s="167"/>
      <c r="B27" s="205"/>
      <c r="C27" s="206"/>
      <c r="D27" s="206" t="s">
        <v>1861</v>
      </c>
      <c r="E27" s="205"/>
      <c r="F27" s="171" t="s">
        <v>1708</v>
      </c>
      <c r="G27" s="171">
        <f>SUM(G6:G25)</f>
        <v>22</v>
      </c>
      <c r="H27" s="171"/>
      <c r="I27" s="171"/>
      <c r="J27" s="171">
        <f t="shared" ref="J27" si="0">SUM(J6:J25)</f>
        <v>9</v>
      </c>
      <c r="K27" s="201"/>
      <c r="L27" s="205"/>
    </row>
    <row r="28" spans="1:13" ht="18">
      <c r="A28" s="271"/>
      <c r="B28" s="272"/>
      <c r="C28" s="64"/>
      <c r="D28" s="65"/>
      <c r="E28" s="66"/>
      <c r="F28" s="66"/>
      <c r="G28" s="273"/>
      <c r="H28" s="273"/>
      <c r="I28" s="273"/>
      <c r="J28" s="273"/>
      <c r="K28" s="141"/>
      <c r="L28" s="66"/>
      <c r="M28" s="37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9" spans="8:8">
      <c r="H39">
        <f>20+10+23+13+6+3+20</f>
        <v>95</v>
      </c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scale="93" fitToWidth="0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78"/>
  <sheetViews>
    <sheetView topLeftCell="A43" zoomScale="115" zoomScaleNormal="115" workbookViewId="0">
      <selection activeCell="F87" sqref="F87"/>
    </sheetView>
  </sheetViews>
  <sheetFormatPr defaultRowHeight="14.25"/>
  <cols>
    <col min="1" max="1" width="4" customWidth="1"/>
    <col min="2" max="2" width="10.73046875" customWidth="1"/>
    <col min="3" max="3" width="19.3984375" customWidth="1"/>
    <col min="4" max="4" width="29.4648437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16284</v>
      </c>
      <c r="C6" s="35" t="s">
        <v>1052</v>
      </c>
      <c r="D6" s="36" t="s">
        <v>416</v>
      </c>
      <c r="E6" s="9" t="s">
        <v>51</v>
      </c>
      <c r="F6" s="9" t="s">
        <v>1053</v>
      </c>
      <c r="G6" s="81">
        <v>1</v>
      </c>
      <c r="H6" s="81"/>
      <c r="I6" s="81"/>
      <c r="J6" s="1">
        <v>3</v>
      </c>
      <c r="K6" s="71">
        <v>13500</v>
      </c>
      <c r="L6" s="9" t="s">
        <v>1788</v>
      </c>
    </row>
    <row r="7" spans="1:13" ht="18">
      <c r="A7" s="30">
        <v>2</v>
      </c>
      <c r="B7" s="46">
        <v>16284</v>
      </c>
      <c r="C7" s="35" t="s">
        <v>1054</v>
      </c>
      <c r="D7" s="36" t="s">
        <v>1055</v>
      </c>
      <c r="E7" s="9" t="s">
        <v>51</v>
      </c>
      <c r="F7" s="9" t="s">
        <v>369</v>
      </c>
      <c r="G7" s="81">
        <v>1</v>
      </c>
      <c r="H7" s="81"/>
      <c r="I7" s="81"/>
      <c r="J7" s="1"/>
      <c r="K7" s="71">
        <v>25000</v>
      </c>
      <c r="L7" s="9" t="s">
        <v>1830</v>
      </c>
    </row>
    <row r="8" spans="1:13" ht="18">
      <c r="A8" s="30">
        <v>3</v>
      </c>
      <c r="B8" s="46">
        <v>18253</v>
      </c>
      <c r="C8" s="89" t="s">
        <v>1060</v>
      </c>
      <c r="D8" s="36" t="s">
        <v>1061</v>
      </c>
      <c r="E8" s="9" t="s">
        <v>51</v>
      </c>
      <c r="F8" s="9" t="s">
        <v>62</v>
      </c>
      <c r="G8" s="81"/>
      <c r="H8" s="4"/>
      <c r="I8" s="4"/>
      <c r="J8" s="4">
        <v>1</v>
      </c>
      <c r="K8" s="71">
        <v>18000</v>
      </c>
      <c r="L8" s="19" t="s">
        <v>1797</v>
      </c>
      <c r="M8" s="61"/>
    </row>
    <row r="9" spans="1:13" ht="18">
      <c r="A9" s="30">
        <v>4</v>
      </c>
      <c r="B9" s="119">
        <v>18460</v>
      </c>
      <c r="C9" s="56" t="s">
        <v>1062</v>
      </c>
      <c r="D9" s="57" t="s">
        <v>1063</v>
      </c>
      <c r="E9" s="58" t="s">
        <v>39</v>
      </c>
      <c r="F9" s="58" t="s">
        <v>46</v>
      </c>
      <c r="G9" s="81"/>
      <c r="H9" s="81"/>
      <c r="I9" s="4"/>
      <c r="J9" s="4">
        <v>1</v>
      </c>
      <c r="K9" s="71">
        <v>15000</v>
      </c>
      <c r="L9" s="58" t="s">
        <v>1832</v>
      </c>
    </row>
    <row r="10" spans="1:13" ht="18">
      <c r="A10" s="30">
        <v>5</v>
      </c>
      <c r="B10" s="46">
        <v>18460</v>
      </c>
      <c r="C10" s="89" t="s">
        <v>1064</v>
      </c>
      <c r="D10" s="36" t="s">
        <v>1065</v>
      </c>
      <c r="E10" s="9" t="s">
        <v>39</v>
      </c>
      <c r="F10" s="9" t="s">
        <v>71</v>
      </c>
      <c r="G10" s="81">
        <v>1</v>
      </c>
      <c r="H10" s="81"/>
      <c r="I10" s="4"/>
      <c r="J10" s="4"/>
      <c r="K10" s="71">
        <v>9000</v>
      </c>
      <c r="L10" s="9" t="s">
        <v>1058</v>
      </c>
    </row>
    <row r="11" spans="1:13" ht="18">
      <c r="A11" s="30">
        <v>6</v>
      </c>
      <c r="B11" s="46" t="s">
        <v>1071</v>
      </c>
      <c r="C11" s="35" t="s">
        <v>1111</v>
      </c>
      <c r="D11" s="36" t="s">
        <v>1072</v>
      </c>
      <c r="E11" s="9" t="s">
        <v>36</v>
      </c>
      <c r="F11" s="9" t="s">
        <v>1073</v>
      </c>
      <c r="G11" s="81">
        <v>1</v>
      </c>
      <c r="H11" s="81"/>
      <c r="I11" s="4"/>
      <c r="J11" s="4"/>
      <c r="K11" s="70">
        <v>12000</v>
      </c>
      <c r="L11" s="19" t="s">
        <v>2665</v>
      </c>
    </row>
    <row r="12" spans="1:13" ht="18">
      <c r="A12" s="30">
        <v>7</v>
      </c>
      <c r="B12" s="46">
        <v>19142</v>
      </c>
      <c r="C12" s="35" t="s">
        <v>1833</v>
      </c>
      <c r="D12" s="36" t="s">
        <v>1075</v>
      </c>
      <c r="E12" s="9" t="s">
        <v>36</v>
      </c>
      <c r="F12" s="9" t="s">
        <v>301</v>
      </c>
      <c r="G12" s="81">
        <v>1</v>
      </c>
      <c r="H12" s="81"/>
      <c r="I12" s="81"/>
      <c r="J12" s="1"/>
      <c r="K12" s="71">
        <v>9950</v>
      </c>
      <c r="L12" s="9" t="s">
        <v>1797</v>
      </c>
    </row>
    <row r="13" spans="1:13" ht="18">
      <c r="A13" s="30">
        <v>8</v>
      </c>
      <c r="B13" s="119">
        <v>19709</v>
      </c>
      <c r="C13" s="56" t="s">
        <v>1112</v>
      </c>
      <c r="D13" s="57" t="s">
        <v>1078</v>
      </c>
      <c r="E13" s="58" t="s">
        <v>36</v>
      </c>
      <c r="F13" s="58" t="s">
        <v>43</v>
      </c>
      <c r="G13" s="81">
        <v>1</v>
      </c>
      <c r="H13" s="4"/>
      <c r="I13" s="4"/>
      <c r="J13" s="4"/>
      <c r="K13" s="71">
        <v>10000</v>
      </c>
      <c r="L13" s="58" t="s">
        <v>2666</v>
      </c>
      <c r="M13" s="154"/>
    </row>
    <row r="14" spans="1:13" ht="18">
      <c r="A14" s="30">
        <v>9</v>
      </c>
      <c r="B14" s="46">
        <v>19709</v>
      </c>
      <c r="C14" s="35" t="s">
        <v>1113</v>
      </c>
      <c r="D14" s="36" t="s">
        <v>1079</v>
      </c>
      <c r="E14" s="9" t="s">
        <v>36</v>
      </c>
      <c r="F14" s="9" t="s">
        <v>43</v>
      </c>
      <c r="G14" s="81">
        <v>1</v>
      </c>
      <c r="H14" s="4"/>
      <c r="I14" s="4"/>
      <c r="J14" s="4"/>
      <c r="K14" s="71">
        <v>10000</v>
      </c>
      <c r="L14" s="9" t="s">
        <v>2666</v>
      </c>
      <c r="M14" s="61"/>
    </row>
    <row r="15" spans="1:13" ht="18">
      <c r="A15" s="30">
        <v>10</v>
      </c>
      <c r="B15" s="46"/>
      <c r="C15" s="35"/>
      <c r="D15" s="146" t="s">
        <v>2805</v>
      </c>
      <c r="E15" s="108" t="s">
        <v>36</v>
      </c>
      <c r="F15" s="108" t="s">
        <v>40</v>
      </c>
      <c r="G15" s="108"/>
      <c r="H15" s="108"/>
      <c r="I15" s="108"/>
      <c r="J15" s="108">
        <v>1</v>
      </c>
      <c r="K15" s="284">
        <v>4990</v>
      </c>
      <c r="L15" s="108" t="s">
        <v>2668</v>
      </c>
      <c r="M15" s="61"/>
    </row>
    <row r="16" spans="1:13" ht="18">
      <c r="A16" s="30">
        <v>11</v>
      </c>
      <c r="B16" s="46">
        <v>19590</v>
      </c>
      <c r="C16" s="35" t="s">
        <v>1913</v>
      </c>
      <c r="D16" s="36" t="s">
        <v>1914</v>
      </c>
      <c r="E16" s="9" t="s">
        <v>51</v>
      </c>
      <c r="F16" s="9" t="s">
        <v>121</v>
      </c>
      <c r="G16" s="81"/>
      <c r="H16" s="81"/>
      <c r="I16" s="81"/>
      <c r="J16" s="1">
        <v>1</v>
      </c>
      <c r="K16" s="71">
        <v>9300</v>
      </c>
      <c r="L16" s="9"/>
    </row>
    <row r="17" spans="1:13" ht="18">
      <c r="A17" s="30">
        <v>12</v>
      </c>
      <c r="B17" s="46">
        <v>19590</v>
      </c>
      <c r="C17" s="35" t="s">
        <v>1915</v>
      </c>
      <c r="D17" s="36" t="s">
        <v>1122</v>
      </c>
      <c r="E17" s="9" t="s">
        <v>51</v>
      </c>
      <c r="F17" s="9" t="s">
        <v>40</v>
      </c>
      <c r="G17" s="81"/>
      <c r="H17" s="4"/>
      <c r="I17" s="4"/>
      <c r="J17" s="4">
        <v>1</v>
      </c>
      <c r="K17" s="71">
        <v>36260</v>
      </c>
      <c r="L17" s="9"/>
    </row>
    <row r="18" spans="1:13" ht="18">
      <c r="A18" s="30">
        <v>13</v>
      </c>
      <c r="B18" s="46" t="s">
        <v>1094</v>
      </c>
      <c r="C18" s="47" t="s">
        <v>1127</v>
      </c>
      <c r="D18" s="36" t="s">
        <v>359</v>
      </c>
      <c r="E18" s="9" t="s">
        <v>36</v>
      </c>
      <c r="F18" s="9" t="s">
        <v>257</v>
      </c>
      <c r="G18" s="4"/>
      <c r="H18" s="4"/>
      <c r="I18" s="4"/>
      <c r="J18" s="4">
        <v>1</v>
      </c>
      <c r="K18" s="113">
        <v>1200</v>
      </c>
      <c r="L18" s="9"/>
      <c r="M18" s="154"/>
    </row>
    <row r="19" spans="1:13" ht="18">
      <c r="A19" s="30">
        <v>14</v>
      </c>
      <c r="B19" s="46" t="s">
        <v>1090</v>
      </c>
      <c r="C19" s="36" t="s">
        <v>1091</v>
      </c>
      <c r="D19" s="36" t="s">
        <v>1924</v>
      </c>
      <c r="E19" s="9" t="s">
        <v>36</v>
      </c>
      <c r="F19" s="9" t="s">
        <v>43</v>
      </c>
      <c r="G19" s="4"/>
      <c r="H19" s="4"/>
      <c r="I19" s="4"/>
      <c r="J19" s="4">
        <v>1</v>
      </c>
      <c r="K19" s="113">
        <v>5000</v>
      </c>
      <c r="L19" s="9"/>
      <c r="M19" s="61"/>
    </row>
    <row r="20" spans="1:13" ht="18">
      <c r="A20" s="30">
        <v>15</v>
      </c>
      <c r="B20" s="46" t="s">
        <v>1890</v>
      </c>
      <c r="C20" s="35" t="s">
        <v>1891</v>
      </c>
      <c r="D20" s="36" t="s">
        <v>1892</v>
      </c>
      <c r="E20" s="9" t="s">
        <v>39</v>
      </c>
      <c r="F20" s="9" t="s">
        <v>40</v>
      </c>
      <c r="G20" s="81"/>
      <c r="H20" s="81"/>
      <c r="I20" s="81"/>
      <c r="J20" s="81">
        <v>1</v>
      </c>
      <c r="K20" s="71">
        <v>19000</v>
      </c>
      <c r="L20" s="9"/>
    </row>
    <row r="21" spans="1:13" ht="18">
      <c r="A21" s="30">
        <v>16</v>
      </c>
      <c r="B21" s="46" t="s">
        <v>1890</v>
      </c>
      <c r="C21" s="35" t="s">
        <v>1893</v>
      </c>
      <c r="D21" s="36" t="s">
        <v>1894</v>
      </c>
      <c r="E21" s="9" t="s">
        <v>39</v>
      </c>
      <c r="F21" s="9" t="s">
        <v>40</v>
      </c>
      <c r="G21" s="81"/>
      <c r="H21" s="81"/>
      <c r="I21" s="81"/>
      <c r="J21" s="81">
        <v>1</v>
      </c>
      <c r="K21" s="71">
        <v>11600</v>
      </c>
      <c r="L21" s="9"/>
      <c r="M21" s="37"/>
    </row>
    <row r="22" spans="1:13" ht="18">
      <c r="A22" s="30">
        <v>17</v>
      </c>
      <c r="B22" s="46" t="s">
        <v>1890</v>
      </c>
      <c r="C22" s="35" t="s">
        <v>1895</v>
      </c>
      <c r="D22" s="36" t="s">
        <v>1896</v>
      </c>
      <c r="E22" s="9" t="s">
        <v>39</v>
      </c>
      <c r="F22" s="9" t="s">
        <v>68</v>
      </c>
      <c r="G22" s="81"/>
      <c r="H22" s="81"/>
      <c r="I22" s="81"/>
      <c r="J22" s="81">
        <v>2</v>
      </c>
      <c r="K22" s="71">
        <v>1200</v>
      </c>
      <c r="L22" s="9"/>
    </row>
    <row r="23" spans="1:13" ht="18">
      <c r="A23" s="30">
        <v>18</v>
      </c>
      <c r="B23" s="46" t="s">
        <v>1897</v>
      </c>
      <c r="C23" s="35" t="s">
        <v>1898</v>
      </c>
      <c r="D23" s="36" t="s">
        <v>1899</v>
      </c>
      <c r="E23" s="9" t="s">
        <v>51</v>
      </c>
      <c r="F23" s="9" t="s">
        <v>68</v>
      </c>
      <c r="G23" s="81"/>
      <c r="H23" s="4"/>
      <c r="I23" s="4"/>
      <c r="J23" s="4">
        <v>2</v>
      </c>
      <c r="K23" s="71">
        <v>7800</v>
      </c>
      <c r="L23" s="9"/>
    </row>
    <row r="24" spans="1:13" ht="18">
      <c r="A24" s="30">
        <v>19</v>
      </c>
      <c r="B24" s="46">
        <v>18253</v>
      </c>
      <c r="C24" s="89" t="s">
        <v>1060</v>
      </c>
      <c r="D24" s="36" t="s">
        <v>1061</v>
      </c>
      <c r="E24" s="9" t="s">
        <v>51</v>
      </c>
      <c r="F24" s="9" t="s">
        <v>62</v>
      </c>
      <c r="G24" s="81"/>
      <c r="H24" s="4"/>
      <c r="I24" s="4"/>
      <c r="J24" s="4">
        <v>1</v>
      </c>
      <c r="K24" s="71">
        <v>18000</v>
      </c>
      <c r="L24" s="19" t="s">
        <v>1797</v>
      </c>
      <c r="M24" s="61"/>
    </row>
    <row r="25" spans="1:13" ht="18">
      <c r="A25" s="30">
        <v>20</v>
      </c>
      <c r="B25" s="46">
        <v>18293</v>
      </c>
      <c r="C25" s="35" t="s">
        <v>1096</v>
      </c>
      <c r="D25" s="36" t="s">
        <v>1097</v>
      </c>
      <c r="E25" s="9" t="s">
        <v>51</v>
      </c>
      <c r="F25" s="9" t="s">
        <v>46</v>
      </c>
      <c r="G25" s="81"/>
      <c r="H25" s="4"/>
      <c r="I25" s="4"/>
      <c r="J25" s="4">
        <v>1</v>
      </c>
      <c r="K25" s="71">
        <v>4000</v>
      </c>
      <c r="L25" s="19"/>
      <c r="M25" s="61"/>
    </row>
    <row r="26" spans="1:13" ht="13.5" customHeight="1">
      <c r="A26" s="271"/>
      <c r="B26" s="272"/>
      <c r="C26" s="64"/>
      <c r="D26" s="65"/>
      <c r="E26" s="66"/>
      <c r="F26" s="66"/>
      <c r="G26" s="273"/>
      <c r="H26" s="273"/>
      <c r="I26" s="273"/>
      <c r="J26" s="273"/>
      <c r="K26" s="141"/>
      <c r="L26" s="66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  <c r="M31" s="37"/>
    </row>
    <row r="33" spans="1:13" ht="18">
      <c r="A33" s="353" t="s">
        <v>0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</row>
    <row r="34" spans="1:13" ht="18">
      <c r="A34" s="353" t="s">
        <v>2570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</row>
    <row r="35" spans="1:13" ht="18">
      <c r="A35" s="354" t="s">
        <v>2554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</row>
    <row r="36" spans="1:13" ht="18">
      <c r="A36" s="10" t="s">
        <v>1</v>
      </c>
      <c r="B36" s="26" t="s">
        <v>2</v>
      </c>
      <c r="C36" s="11" t="s">
        <v>3</v>
      </c>
      <c r="D36" s="355" t="s">
        <v>4</v>
      </c>
      <c r="E36" s="355" t="s">
        <v>654</v>
      </c>
      <c r="F36" s="357" t="s">
        <v>5</v>
      </c>
      <c r="G36" s="358"/>
      <c r="H36" s="358"/>
      <c r="I36" s="358"/>
      <c r="J36" s="359"/>
      <c r="K36" s="360" t="s">
        <v>9</v>
      </c>
      <c r="L36" s="355" t="s">
        <v>6</v>
      </c>
    </row>
    <row r="37" spans="1:13" ht="18">
      <c r="A37" s="12"/>
      <c r="B37" s="27" t="s">
        <v>7</v>
      </c>
      <c r="C37" s="13" t="s">
        <v>8</v>
      </c>
      <c r="D37" s="356"/>
      <c r="E37" s="356"/>
      <c r="F37" s="8" t="s">
        <v>32</v>
      </c>
      <c r="G37" s="8" t="s">
        <v>33</v>
      </c>
      <c r="H37" s="8" t="s">
        <v>34</v>
      </c>
      <c r="I37" s="8" t="s">
        <v>35</v>
      </c>
      <c r="J37" s="21" t="s">
        <v>37</v>
      </c>
      <c r="K37" s="361"/>
      <c r="L37" s="356"/>
    </row>
    <row r="38" spans="1:13" ht="18">
      <c r="A38" s="30">
        <v>21</v>
      </c>
      <c r="B38" s="46">
        <v>18314</v>
      </c>
      <c r="C38" s="35" t="s">
        <v>1098</v>
      </c>
      <c r="D38" s="36" t="s">
        <v>200</v>
      </c>
      <c r="E38" s="9" t="s">
        <v>36</v>
      </c>
      <c r="F38" s="9" t="s">
        <v>43</v>
      </c>
      <c r="G38" s="81"/>
      <c r="H38" s="81"/>
      <c r="I38" s="81"/>
      <c r="J38" s="81">
        <v>1</v>
      </c>
      <c r="K38" s="71">
        <v>5990</v>
      </c>
      <c r="L38" s="19"/>
      <c r="M38" s="61"/>
    </row>
    <row r="39" spans="1:13" ht="18">
      <c r="A39" s="30">
        <v>22</v>
      </c>
      <c r="B39" s="46">
        <v>18314</v>
      </c>
      <c r="C39" s="35" t="s">
        <v>1100</v>
      </c>
      <c r="D39" s="36" t="s">
        <v>1066</v>
      </c>
      <c r="E39" s="9" t="s">
        <v>36</v>
      </c>
      <c r="F39" s="9" t="s">
        <v>1099</v>
      </c>
      <c r="G39" s="81"/>
      <c r="H39" s="81"/>
      <c r="I39" s="81"/>
      <c r="J39" s="81">
        <v>1</v>
      </c>
      <c r="K39" s="71">
        <v>20000</v>
      </c>
      <c r="L39" s="19"/>
      <c r="M39" s="61"/>
    </row>
    <row r="40" spans="1:13" ht="18">
      <c r="A40" s="30">
        <v>23</v>
      </c>
      <c r="B40" s="46">
        <v>18314</v>
      </c>
      <c r="C40" s="35" t="s">
        <v>1101</v>
      </c>
      <c r="D40" s="36" t="s">
        <v>1067</v>
      </c>
      <c r="E40" s="9" t="s">
        <v>36</v>
      </c>
      <c r="F40" s="9" t="s">
        <v>40</v>
      </c>
      <c r="G40" s="81"/>
      <c r="H40" s="81"/>
      <c r="I40" s="81"/>
      <c r="J40" s="81">
        <v>1</v>
      </c>
      <c r="K40" s="71">
        <v>3910</v>
      </c>
      <c r="L40" s="19"/>
      <c r="M40" s="61"/>
    </row>
    <row r="41" spans="1:13" ht="18">
      <c r="A41" s="30">
        <v>24</v>
      </c>
      <c r="B41" s="46">
        <v>18314</v>
      </c>
      <c r="C41" s="35" t="s">
        <v>1102</v>
      </c>
      <c r="D41" s="36" t="s">
        <v>1068</v>
      </c>
      <c r="E41" s="9" t="s">
        <v>36</v>
      </c>
      <c r="F41" s="9" t="s">
        <v>40</v>
      </c>
      <c r="G41" s="81"/>
      <c r="H41" s="81"/>
      <c r="I41" s="81"/>
      <c r="J41" s="81">
        <v>1</v>
      </c>
      <c r="K41" s="71">
        <v>3600</v>
      </c>
      <c r="L41" s="19"/>
    </row>
    <row r="42" spans="1:13" ht="18">
      <c r="A42" s="30">
        <v>25</v>
      </c>
      <c r="B42" s="46" t="s">
        <v>1103</v>
      </c>
      <c r="C42" s="35" t="s">
        <v>1104</v>
      </c>
      <c r="D42" s="36" t="s">
        <v>1105</v>
      </c>
      <c r="E42" s="9" t="s">
        <v>36</v>
      </c>
      <c r="F42" s="9" t="s">
        <v>40</v>
      </c>
      <c r="G42" s="81"/>
      <c r="H42" s="81"/>
      <c r="I42" s="81"/>
      <c r="J42" s="81">
        <v>1</v>
      </c>
      <c r="K42" s="71">
        <v>13400</v>
      </c>
      <c r="L42" s="19"/>
      <c r="M42" s="61"/>
    </row>
    <row r="43" spans="1:13" ht="18">
      <c r="A43" s="30">
        <v>26</v>
      </c>
      <c r="B43" s="46">
        <v>18405</v>
      </c>
      <c r="C43" s="89" t="s">
        <v>1106</v>
      </c>
      <c r="D43" s="36" t="s">
        <v>1069</v>
      </c>
      <c r="E43" s="9" t="s">
        <v>39</v>
      </c>
      <c r="F43" s="9" t="s">
        <v>128</v>
      </c>
      <c r="G43" s="81"/>
      <c r="H43" s="81"/>
      <c r="I43" s="81"/>
      <c r="J43" s="81">
        <v>2</v>
      </c>
      <c r="K43" s="71">
        <v>46400</v>
      </c>
      <c r="L43" s="19" t="s">
        <v>1831</v>
      </c>
    </row>
    <row r="44" spans="1:13" ht="18">
      <c r="A44" s="30">
        <v>27</v>
      </c>
      <c r="B44" s="119">
        <v>18405</v>
      </c>
      <c r="C44" s="56" t="s">
        <v>1108</v>
      </c>
      <c r="D44" s="57" t="s">
        <v>1107</v>
      </c>
      <c r="E44" s="9" t="s">
        <v>39</v>
      </c>
      <c r="F44" s="58" t="s">
        <v>45</v>
      </c>
      <c r="G44" s="81"/>
      <c r="H44" s="81"/>
      <c r="I44" s="81"/>
      <c r="J44" s="81">
        <v>1</v>
      </c>
      <c r="K44" s="164">
        <v>23000</v>
      </c>
      <c r="L44" s="43"/>
      <c r="M44" s="38"/>
    </row>
    <row r="45" spans="1:13" ht="18">
      <c r="A45" s="30">
        <v>28</v>
      </c>
      <c r="B45" s="46" t="s">
        <v>1900</v>
      </c>
      <c r="C45" s="35" t="s">
        <v>1901</v>
      </c>
      <c r="D45" s="36" t="s">
        <v>1902</v>
      </c>
      <c r="E45" s="9" t="s">
        <v>36</v>
      </c>
      <c r="F45" s="9" t="s">
        <v>950</v>
      </c>
      <c r="G45" s="81"/>
      <c r="H45" s="81"/>
      <c r="I45" s="4"/>
      <c r="J45" s="81">
        <v>1</v>
      </c>
      <c r="K45" s="70">
        <v>12000</v>
      </c>
      <c r="L45" s="9"/>
    </row>
    <row r="46" spans="1:13" ht="18">
      <c r="A46" s="30">
        <v>29</v>
      </c>
      <c r="B46" s="103">
        <v>18742</v>
      </c>
      <c r="C46" s="35" t="s">
        <v>1074</v>
      </c>
      <c r="D46" s="36" t="s">
        <v>123</v>
      </c>
      <c r="E46" s="9" t="s">
        <v>36</v>
      </c>
      <c r="F46" s="9" t="s">
        <v>40</v>
      </c>
      <c r="G46" s="81"/>
      <c r="H46" s="81"/>
      <c r="I46" s="81"/>
      <c r="J46" s="81">
        <v>1</v>
      </c>
      <c r="K46" s="70">
        <v>25400</v>
      </c>
      <c r="L46" s="9"/>
    </row>
    <row r="47" spans="1:13" ht="18">
      <c r="A47" s="30">
        <v>30</v>
      </c>
      <c r="B47" s="103" t="s">
        <v>122</v>
      </c>
      <c r="C47" s="35" t="s">
        <v>1903</v>
      </c>
      <c r="D47" s="36" t="s">
        <v>1904</v>
      </c>
      <c r="E47" s="9" t="s">
        <v>36</v>
      </c>
      <c r="F47" s="9" t="s">
        <v>63</v>
      </c>
      <c r="G47" s="81"/>
      <c r="H47" s="81"/>
      <c r="I47" s="81"/>
      <c r="J47" s="81">
        <v>2</v>
      </c>
      <c r="K47" s="70">
        <v>33000</v>
      </c>
      <c r="L47" s="9"/>
    </row>
    <row r="48" spans="1:13" ht="18">
      <c r="A48" s="30">
        <v>31</v>
      </c>
      <c r="B48" s="103" t="s">
        <v>122</v>
      </c>
      <c r="C48" s="35" t="s">
        <v>1905</v>
      </c>
      <c r="D48" s="36" t="s">
        <v>1904</v>
      </c>
      <c r="E48" s="9" t="s">
        <v>36</v>
      </c>
      <c r="F48" s="9" t="s">
        <v>85</v>
      </c>
      <c r="G48" s="81"/>
      <c r="H48" s="81"/>
      <c r="I48" s="81"/>
      <c r="J48" s="81">
        <v>3</v>
      </c>
      <c r="K48" s="70">
        <v>25400</v>
      </c>
      <c r="L48" s="9"/>
    </row>
    <row r="49" spans="1:13" ht="18">
      <c r="A49" s="30">
        <v>32</v>
      </c>
      <c r="B49" s="103" t="s">
        <v>1906</v>
      </c>
      <c r="C49" s="35" t="s">
        <v>1907</v>
      </c>
      <c r="D49" s="47" t="s">
        <v>1908</v>
      </c>
      <c r="E49" s="9" t="s">
        <v>51</v>
      </c>
      <c r="F49" s="9" t="s">
        <v>40</v>
      </c>
      <c r="G49" s="81"/>
      <c r="H49" s="81"/>
      <c r="I49" s="81"/>
      <c r="J49" s="81">
        <v>1</v>
      </c>
      <c r="K49" s="70">
        <v>8590</v>
      </c>
      <c r="L49" s="9"/>
    </row>
    <row r="50" spans="1:13" ht="18">
      <c r="A50" s="30">
        <v>33</v>
      </c>
      <c r="B50" s="103">
        <v>19055</v>
      </c>
      <c r="C50" s="35" t="s">
        <v>1909</v>
      </c>
      <c r="D50" s="47" t="s">
        <v>1910</v>
      </c>
      <c r="E50" s="9" t="s">
        <v>36</v>
      </c>
      <c r="F50" s="9" t="s">
        <v>40</v>
      </c>
      <c r="G50" s="81"/>
      <c r="H50" s="81"/>
      <c r="I50" s="81"/>
      <c r="J50" s="81">
        <v>1</v>
      </c>
      <c r="K50" s="70">
        <v>4444</v>
      </c>
      <c r="L50" s="9"/>
    </row>
    <row r="51" spans="1:13" ht="18">
      <c r="A51" s="30">
        <v>34</v>
      </c>
      <c r="B51" s="46">
        <v>19136</v>
      </c>
      <c r="C51" s="35" t="s">
        <v>1911</v>
      </c>
      <c r="D51" s="36" t="s">
        <v>1912</v>
      </c>
      <c r="E51" s="9" t="s">
        <v>36</v>
      </c>
      <c r="F51" s="9" t="s">
        <v>40</v>
      </c>
      <c r="G51" s="81"/>
      <c r="H51" s="81"/>
      <c r="I51" s="81"/>
      <c r="J51" s="81">
        <v>1</v>
      </c>
      <c r="K51" s="71">
        <v>19950</v>
      </c>
      <c r="L51" s="9"/>
    </row>
    <row r="52" spans="1:13" ht="18">
      <c r="A52" s="30">
        <v>35</v>
      </c>
      <c r="B52" s="46">
        <v>19590</v>
      </c>
      <c r="C52" s="35" t="s">
        <v>1916</v>
      </c>
      <c r="D52" s="47" t="s">
        <v>1917</v>
      </c>
      <c r="E52" s="9" t="s">
        <v>39</v>
      </c>
      <c r="F52" s="9" t="s">
        <v>121</v>
      </c>
      <c r="G52" s="81"/>
      <c r="H52" s="81"/>
      <c r="I52" s="81"/>
      <c r="J52" s="81">
        <v>1</v>
      </c>
      <c r="K52" s="70">
        <v>9300</v>
      </c>
      <c r="L52" s="9"/>
    </row>
    <row r="53" spans="1:13" ht="18">
      <c r="A53" s="30">
        <v>36</v>
      </c>
      <c r="B53" s="46">
        <v>19643</v>
      </c>
      <c r="C53" s="35" t="s">
        <v>1918</v>
      </c>
      <c r="D53" s="47" t="s">
        <v>1919</v>
      </c>
      <c r="E53" s="9" t="s">
        <v>36</v>
      </c>
      <c r="F53" s="9" t="s">
        <v>40</v>
      </c>
      <c r="G53" s="81"/>
      <c r="H53" s="81"/>
      <c r="I53" s="81"/>
      <c r="J53" s="81">
        <v>1</v>
      </c>
      <c r="K53" s="70">
        <v>24529</v>
      </c>
      <c r="L53" s="9"/>
    </row>
    <row r="54" spans="1:13" ht="18">
      <c r="A54" s="30">
        <v>37</v>
      </c>
      <c r="B54" s="46">
        <v>19643</v>
      </c>
      <c r="C54" s="35" t="s">
        <v>1920</v>
      </c>
      <c r="D54" s="47" t="s">
        <v>1921</v>
      </c>
      <c r="E54" s="9" t="s">
        <v>51</v>
      </c>
      <c r="F54" s="9" t="s">
        <v>40</v>
      </c>
      <c r="G54" s="81"/>
      <c r="H54" s="4"/>
      <c r="I54" s="4"/>
      <c r="J54" s="4">
        <v>1</v>
      </c>
      <c r="K54" s="71">
        <v>24599</v>
      </c>
      <c r="L54" s="9"/>
    </row>
    <row r="55" spans="1:13" ht="12.75" customHeight="1">
      <c r="A55" s="271"/>
      <c r="B55" s="272"/>
      <c r="C55" s="64"/>
      <c r="D55" s="65"/>
      <c r="E55" s="66"/>
      <c r="F55" s="66"/>
      <c r="G55" s="273"/>
      <c r="H55" s="273"/>
      <c r="I55" s="273"/>
      <c r="J55" s="273"/>
      <c r="K55" s="141"/>
      <c r="L55" s="66"/>
      <c r="M55" s="37"/>
    </row>
    <row r="56" spans="1:13" ht="18">
      <c r="A56" s="59"/>
      <c r="B56" s="274"/>
      <c r="C56" s="60"/>
      <c r="D56" s="61"/>
      <c r="E56" s="62"/>
      <c r="F56" s="62"/>
      <c r="G56" s="38"/>
      <c r="H56" s="38"/>
      <c r="I56" s="38"/>
      <c r="J56" s="38"/>
      <c r="K56" s="275"/>
      <c r="L56" s="62"/>
      <c r="M56" s="37"/>
    </row>
    <row r="57" spans="1:13" ht="18">
      <c r="A57" s="59"/>
      <c r="B57" s="274"/>
      <c r="C57" s="60"/>
      <c r="D57" s="61"/>
      <c r="E57" s="62"/>
      <c r="F57" s="62"/>
      <c r="G57" s="38"/>
      <c r="H57" s="38"/>
      <c r="I57" s="38"/>
      <c r="J57" s="38"/>
      <c r="K57" s="275"/>
      <c r="L57" s="62"/>
      <c r="M57" s="37"/>
    </row>
    <row r="58" spans="1:13" ht="18">
      <c r="A58" s="59"/>
      <c r="B58" s="274"/>
      <c r="C58" s="60"/>
      <c r="D58" s="61"/>
      <c r="E58" s="62"/>
      <c r="F58" s="62"/>
      <c r="G58" s="38"/>
      <c r="H58" s="38"/>
      <c r="I58" s="38"/>
      <c r="J58" s="38"/>
      <c r="K58" s="275"/>
      <c r="L58" s="62"/>
      <c r="M58" s="37"/>
    </row>
    <row r="59" spans="1:13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  <c r="M59" s="37"/>
    </row>
    <row r="60" spans="1:13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  <c r="M60" s="37"/>
    </row>
    <row r="62" spans="1:13" ht="18">
      <c r="A62" s="353" t="s">
        <v>0</v>
      </c>
      <c r="B62" s="353"/>
      <c r="C62" s="353"/>
      <c r="D62" s="353"/>
      <c r="E62" s="353"/>
      <c r="F62" s="353"/>
      <c r="G62" s="353"/>
      <c r="H62" s="353"/>
      <c r="I62" s="353"/>
      <c r="J62" s="353"/>
      <c r="K62" s="353"/>
      <c r="L62" s="353"/>
    </row>
    <row r="63" spans="1:13" ht="18">
      <c r="A63" s="353" t="s">
        <v>2570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3"/>
      <c r="L63" s="353"/>
    </row>
    <row r="64" spans="1:13" ht="18">
      <c r="A64" s="354" t="s">
        <v>2554</v>
      </c>
      <c r="B64" s="354"/>
      <c r="C64" s="354"/>
      <c r="D64" s="354"/>
      <c r="E64" s="354"/>
      <c r="F64" s="354"/>
      <c r="G64" s="354"/>
      <c r="H64" s="354"/>
      <c r="I64" s="354"/>
      <c r="J64" s="354"/>
      <c r="K64" s="354"/>
      <c r="L64" s="354"/>
    </row>
    <row r="65" spans="1:13" ht="18">
      <c r="A65" s="10" t="s">
        <v>1</v>
      </c>
      <c r="B65" s="26" t="s">
        <v>2</v>
      </c>
      <c r="C65" s="11" t="s">
        <v>3</v>
      </c>
      <c r="D65" s="355" t="s">
        <v>4</v>
      </c>
      <c r="E65" s="355" t="s">
        <v>654</v>
      </c>
      <c r="F65" s="357" t="s">
        <v>5</v>
      </c>
      <c r="G65" s="358"/>
      <c r="H65" s="358"/>
      <c r="I65" s="358"/>
      <c r="J65" s="359"/>
      <c r="K65" s="360" t="s">
        <v>9</v>
      </c>
      <c r="L65" s="355" t="s">
        <v>6</v>
      </c>
    </row>
    <row r="66" spans="1:13" ht="18">
      <c r="A66" s="12"/>
      <c r="B66" s="27" t="s">
        <v>7</v>
      </c>
      <c r="C66" s="13" t="s">
        <v>8</v>
      </c>
      <c r="D66" s="356"/>
      <c r="E66" s="356"/>
      <c r="F66" s="8" t="s">
        <v>32</v>
      </c>
      <c r="G66" s="8" t="s">
        <v>33</v>
      </c>
      <c r="H66" s="8" t="s">
        <v>34</v>
      </c>
      <c r="I66" s="8" t="s">
        <v>35</v>
      </c>
      <c r="J66" s="21" t="s">
        <v>37</v>
      </c>
      <c r="K66" s="361"/>
      <c r="L66" s="356"/>
    </row>
    <row r="67" spans="1:13" ht="18">
      <c r="A67" s="30">
        <v>38</v>
      </c>
      <c r="B67" s="46">
        <v>19709</v>
      </c>
      <c r="C67" s="35" t="s">
        <v>1076</v>
      </c>
      <c r="D67" s="36" t="s">
        <v>1077</v>
      </c>
      <c r="E67" s="9" t="s">
        <v>36</v>
      </c>
      <c r="F67" s="9" t="s">
        <v>43</v>
      </c>
      <c r="G67" s="81"/>
      <c r="H67" s="4"/>
      <c r="I67" s="4"/>
      <c r="J67" s="4">
        <v>1</v>
      </c>
      <c r="K67" s="71">
        <v>9300</v>
      </c>
      <c r="L67" s="9" t="s">
        <v>1085</v>
      </c>
    </row>
    <row r="68" spans="1:13" ht="18">
      <c r="A68" s="30">
        <v>39</v>
      </c>
      <c r="B68" s="46">
        <v>19709</v>
      </c>
      <c r="C68" s="35" t="s">
        <v>1114</v>
      </c>
      <c r="D68" s="36" t="s">
        <v>1080</v>
      </c>
      <c r="E68" s="9" t="s">
        <v>36</v>
      </c>
      <c r="F68" s="9" t="s">
        <v>45</v>
      </c>
      <c r="G68" s="81"/>
      <c r="H68" s="81"/>
      <c r="I68" s="81"/>
      <c r="J68" s="81">
        <v>1</v>
      </c>
      <c r="K68" s="71">
        <v>20000</v>
      </c>
      <c r="L68" s="9" t="s">
        <v>2666</v>
      </c>
      <c r="M68" s="61"/>
    </row>
    <row r="69" spans="1:13" ht="18">
      <c r="A69" s="30">
        <v>40</v>
      </c>
      <c r="B69" s="46">
        <v>19709</v>
      </c>
      <c r="C69" s="89" t="s">
        <v>1123</v>
      </c>
      <c r="D69" s="36" t="s">
        <v>1081</v>
      </c>
      <c r="E69" s="9" t="s">
        <v>36</v>
      </c>
      <c r="F69" s="9" t="s">
        <v>301</v>
      </c>
      <c r="G69" s="81"/>
      <c r="H69" s="81"/>
      <c r="I69" s="81"/>
      <c r="J69" s="81">
        <v>2</v>
      </c>
      <c r="K69" s="155">
        <v>8000</v>
      </c>
      <c r="L69" s="9" t="s">
        <v>1086</v>
      </c>
    </row>
    <row r="70" spans="1:13" ht="18">
      <c r="A70" s="30">
        <v>41</v>
      </c>
      <c r="B70" s="46">
        <v>20290</v>
      </c>
      <c r="C70" s="36" t="s">
        <v>1088</v>
      </c>
      <c r="D70" s="36" t="s">
        <v>1089</v>
      </c>
      <c r="E70" s="9" t="s">
        <v>51</v>
      </c>
      <c r="F70" s="9" t="s">
        <v>45</v>
      </c>
      <c r="G70" s="81"/>
      <c r="H70" s="81"/>
      <c r="I70" s="81"/>
      <c r="J70" s="81">
        <v>1</v>
      </c>
      <c r="K70" s="113">
        <v>14600</v>
      </c>
      <c r="L70" s="9"/>
    </row>
    <row r="71" spans="1:13" ht="18">
      <c r="A71" s="30">
        <v>42</v>
      </c>
      <c r="B71" s="46">
        <v>20417</v>
      </c>
      <c r="C71" s="36" t="s">
        <v>1922</v>
      </c>
      <c r="D71" s="36" t="s">
        <v>1923</v>
      </c>
      <c r="E71" s="9" t="s">
        <v>36</v>
      </c>
      <c r="F71" s="9" t="s">
        <v>43</v>
      </c>
      <c r="G71" s="81"/>
      <c r="H71" s="81"/>
      <c r="I71" s="81"/>
      <c r="J71" s="81">
        <v>1</v>
      </c>
      <c r="K71" s="113">
        <v>1050</v>
      </c>
      <c r="L71" s="9"/>
    </row>
    <row r="72" spans="1:13" ht="18">
      <c r="A72" s="30">
        <v>43</v>
      </c>
      <c r="B72" s="46" t="s">
        <v>1094</v>
      </c>
      <c r="C72" s="47" t="s">
        <v>1127</v>
      </c>
      <c r="D72" s="36" t="s">
        <v>359</v>
      </c>
      <c r="E72" s="9" t="s">
        <v>36</v>
      </c>
      <c r="F72" s="9" t="s">
        <v>68</v>
      </c>
      <c r="G72" s="4"/>
      <c r="H72" s="4"/>
      <c r="I72" s="4"/>
      <c r="J72" s="4">
        <v>2</v>
      </c>
      <c r="K72" s="113">
        <v>1200</v>
      </c>
      <c r="L72" s="9"/>
      <c r="M72" s="154"/>
    </row>
    <row r="73" spans="1:13" ht="18">
      <c r="A73" s="30">
        <v>44</v>
      </c>
      <c r="B73" s="46" t="s">
        <v>1090</v>
      </c>
      <c r="C73" s="36" t="s">
        <v>1092</v>
      </c>
      <c r="D73" s="36" t="s">
        <v>1093</v>
      </c>
      <c r="E73" s="9" t="s">
        <v>36</v>
      </c>
      <c r="F73" s="9" t="s">
        <v>40</v>
      </c>
      <c r="G73" s="4"/>
      <c r="H73" s="4"/>
      <c r="I73" s="4"/>
      <c r="J73" s="4">
        <v>1</v>
      </c>
      <c r="K73" s="113">
        <v>5000</v>
      </c>
      <c r="L73" s="9"/>
      <c r="M73" s="61"/>
    </row>
    <row r="74" spans="1:13" ht="18">
      <c r="A74" s="204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61"/>
    </row>
    <row r="75" spans="1:13" ht="18">
      <c r="A75" s="205"/>
      <c r="B75" s="205"/>
      <c r="C75" s="206"/>
      <c r="D75" s="206" t="s">
        <v>2961</v>
      </c>
      <c r="E75" s="205"/>
      <c r="F75" s="171" t="s">
        <v>1708</v>
      </c>
      <c r="G75" s="171">
        <f>SUM(G6:G14)</f>
        <v>7</v>
      </c>
      <c r="H75" s="171"/>
      <c r="I75" s="171"/>
      <c r="J75" s="171">
        <f>SUM(J67:J73, J38:J54,J6:J25)</f>
        <v>48</v>
      </c>
      <c r="K75" s="201"/>
      <c r="L75" s="205"/>
      <c r="M75" s="61"/>
    </row>
    <row r="76" spans="1:13" ht="12.75" customHeight="1">
      <c r="A76" s="271"/>
      <c r="B76" s="272"/>
      <c r="C76" s="64"/>
      <c r="D76" s="65"/>
      <c r="E76" s="66"/>
      <c r="F76" s="66"/>
      <c r="G76" s="273"/>
      <c r="H76" s="273"/>
      <c r="I76" s="273"/>
      <c r="J76" s="273"/>
      <c r="K76" s="141"/>
      <c r="L76" s="66"/>
      <c r="M76" s="37"/>
    </row>
    <row r="77" spans="1:13" ht="18">
      <c r="A77" s="59"/>
      <c r="B77" s="274"/>
      <c r="C77" s="60"/>
      <c r="D77" s="61"/>
      <c r="E77" s="62"/>
      <c r="F77" s="62"/>
      <c r="G77" s="38"/>
      <c r="H77" s="38"/>
      <c r="I77" s="38"/>
      <c r="J77" s="38"/>
      <c r="K77" s="275"/>
      <c r="L77" s="62"/>
      <c r="M77" s="37"/>
    </row>
    <row r="78" spans="1:13" ht="18">
      <c r="A78" s="59"/>
      <c r="B78" s="274"/>
      <c r="C78" s="60"/>
      <c r="D78" s="61"/>
      <c r="E78" s="62"/>
      <c r="F78" s="62"/>
      <c r="G78" s="38"/>
      <c r="H78" s="38"/>
      <c r="I78" s="38"/>
      <c r="J78" s="38"/>
      <c r="K78" s="275"/>
      <c r="L78" s="62"/>
      <c r="M78" s="37"/>
    </row>
  </sheetData>
  <mergeCells count="25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33:L33"/>
    <mergeCell ref="A34:L34"/>
    <mergeCell ref="A35:L35"/>
    <mergeCell ref="D36:D37"/>
    <mergeCell ref="E36:E37"/>
    <mergeCell ref="F36:J36"/>
    <mergeCell ref="K36:K37"/>
    <mergeCell ref="L36:L37"/>
    <mergeCell ref="A62:L62"/>
    <mergeCell ref="A63:L63"/>
    <mergeCell ref="A64:L64"/>
    <mergeCell ref="D65:D66"/>
    <mergeCell ref="E65:E66"/>
    <mergeCell ref="F65:J65"/>
    <mergeCell ref="K65:K66"/>
    <mergeCell ref="L65:L66"/>
  </mergeCells>
  <phoneticPr fontId="12" type="noConversion"/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M43"/>
  <sheetViews>
    <sheetView topLeftCell="A19" zoomScale="115" zoomScaleNormal="115" workbookViewId="0">
      <selection activeCell="M26" sqref="M26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65" t="s">
        <v>5</v>
      </c>
      <c r="G4" s="365"/>
      <c r="H4" s="365"/>
      <c r="I4" s="365"/>
      <c r="J4" s="365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21" t="s">
        <v>32</v>
      </c>
      <c r="G5" s="21" t="s">
        <v>33</v>
      </c>
      <c r="H5" s="21" t="s">
        <v>34</v>
      </c>
      <c r="I5" s="21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 t="s">
        <v>81</v>
      </c>
      <c r="C6" s="35" t="s">
        <v>1056</v>
      </c>
      <c r="D6" s="36" t="s">
        <v>1057</v>
      </c>
      <c r="E6" s="9" t="s">
        <v>51</v>
      </c>
      <c r="F6" s="19" t="s">
        <v>46</v>
      </c>
      <c r="G6" s="80">
        <v>1</v>
      </c>
      <c r="H6" s="80"/>
      <c r="I6" s="80"/>
      <c r="J6" s="80"/>
      <c r="K6" s="71">
        <v>8000</v>
      </c>
      <c r="L6" s="9" t="s">
        <v>1058</v>
      </c>
      <c r="M6" s="37"/>
    </row>
    <row r="7" spans="1:13" ht="18">
      <c r="A7" s="30">
        <v>2</v>
      </c>
      <c r="B7" s="82" t="s">
        <v>2869</v>
      </c>
      <c r="C7" s="84" t="s">
        <v>2870</v>
      </c>
      <c r="D7" s="84" t="s">
        <v>2871</v>
      </c>
      <c r="E7" s="80" t="s">
        <v>36</v>
      </c>
      <c r="F7" s="80" t="s">
        <v>40</v>
      </c>
      <c r="G7" s="80">
        <v>1</v>
      </c>
      <c r="H7" s="80"/>
      <c r="I7" s="80"/>
      <c r="J7" s="80"/>
      <c r="K7" s="85">
        <v>4000</v>
      </c>
      <c r="L7" s="80" t="s">
        <v>2737</v>
      </c>
      <c r="M7" s="37"/>
    </row>
    <row r="8" spans="1:13" ht="18">
      <c r="A8" s="30">
        <v>3</v>
      </c>
      <c r="B8" s="82" t="s">
        <v>2872</v>
      </c>
      <c r="C8" s="84" t="s">
        <v>2873</v>
      </c>
      <c r="D8" s="84" t="s">
        <v>2808</v>
      </c>
      <c r="E8" s="80" t="s">
        <v>36</v>
      </c>
      <c r="F8" s="80" t="s">
        <v>40</v>
      </c>
      <c r="G8" s="80">
        <v>1</v>
      </c>
      <c r="H8" s="80"/>
      <c r="I8" s="80"/>
      <c r="J8" s="80"/>
      <c r="K8" s="85">
        <v>1350</v>
      </c>
      <c r="L8" s="80" t="s">
        <v>2874</v>
      </c>
      <c r="M8" s="37"/>
    </row>
    <row r="9" spans="1:13" ht="18">
      <c r="A9" s="30">
        <v>4</v>
      </c>
      <c r="B9" s="82" t="s">
        <v>2872</v>
      </c>
      <c r="C9" s="84" t="s">
        <v>2875</v>
      </c>
      <c r="D9" s="84" t="s">
        <v>2876</v>
      </c>
      <c r="E9" s="80" t="s">
        <v>36</v>
      </c>
      <c r="F9" s="80" t="s">
        <v>40</v>
      </c>
      <c r="G9" s="80">
        <v>1</v>
      </c>
      <c r="H9" s="80"/>
      <c r="I9" s="80"/>
      <c r="J9" s="80"/>
      <c r="K9" s="85">
        <v>3990</v>
      </c>
      <c r="L9" s="80" t="s">
        <v>2602</v>
      </c>
      <c r="M9" s="37"/>
    </row>
    <row r="10" spans="1:13" ht="18">
      <c r="A10" s="30">
        <v>5</v>
      </c>
      <c r="B10" s="82" t="s">
        <v>2877</v>
      </c>
      <c r="C10" s="84" t="s">
        <v>2878</v>
      </c>
      <c r="D10" s="84" t="s">
        <v>2700</v>
      </c>
      <c r="E10" s="80" t="s">
        <v>36</v>
      </c>
      <c r="F10" s="80" t="s">
        <v>40</v>
      </c>
      <c r="G10" s="80">
        <v>1</v>
      </c>
      <c r="H10" s="80"/>
      <c r="I10" s="80"/>
      <c r="J10" s="80"/>
      <c r="K10" s="85">
        <v>4290</v>
      </c>
      <c r="L10" s="80" t="s">
        <v>2942</v>
      </c>
      <c r="M10" s="37"/>
    </row>
    <row r="11" spans="1:13" ht="18">
      <c r="A11" s="30">
        <v>6</v>
      </c>
      <c r="B11" s="82" t="s">
        <v>2879</v>
      </c>
      <c r="C11" s="84" t="s">
        <v>2880</v>
      </c>
      <c r="D11" s="84" t="s">
        <v>2881</v>
      </c>
      <c r="E11" s="80" t="s">
        <v>51</v>
      </c>
      <c r="F11" s="80" t="s">
        <v>1099</v>
      </c>
      <c r="G11" s="80">
        <v>1</v>
      </c>
      <c r="H11" s="80"/>
      <c r="I11" s="80"/>
      <c r="J11" s="80"/>
      <c r="K11" s="85">
        <v>4800</v>
      </c>
      <c r="L11" s="80" t="s">
        <v>2666</v>
      </c>
      <c r="M11" s="37"/>
    </row>
    <row r="12" spans="1:13" ht="18">
      <c r="A12" s="30">
        <v>7</v>
      </c>
      <c r="B12" s="82" t="s">
        <v>2882</v>
      </c>
      <c r="C12" s="84" t="s">
        <v>2883</v>
      </c>
      <c r="D12" s="84" t="s">
        <v>2884</v>
      </c>
      <c r="E12" s="80" t="s">
        <v>36</v>
      </c>
      <c r="F12" s="80" t="s">
        <v>40</v>
      </c>
      <c r="G12" s="80">
        <v>1</v>
      </c>
      <c r="H12" s="80"/>
      <c r="I12" s="80"/>
      <c r="J12" s="80"/>
      <c r="K12" s="85">
        <v>4990</v>
      </c>
      <c r="L12" s="80" t="s">
        <v>2940</v>
      </c>
      <c r="M12" s="37"/>
    </row>
    <row r="13" spans="1:13" ht="18">
      <c r="A13" s="30">
        <v>8</v>
      </c>
      <c r="B13" s="156" t="s">
        <v>2341</v>
      </c>
      <c r="C13" s="153" t="s">
        <v>2342</v>
      </c>
      <c r="D13" s="33" t="s">
        <v>2343</v>
      </c>
      <c r="E13" s="19" t="s">
        <v>36</v>
      </c>
      <c r="F13" s="58" t="s">
        <v>40</v>
      </c>
      <c r="G13" s="81">
        <v>1</v>
      </c>
      <c r="H13" s="81"/>
      <c r="I13" s="81"/>
      <c r="J13" s="1"/>
      <c r="K13" s="87">
        <v>12500</v>
      </c>
      <c r="L13" s="19" t="s">
        <v>2601</v>
      </c>
    </row>
    <row r="14" spans="1:13" ht="18">
      <c r="A14" s="30">
        <v>9</v>
      </c>
      <c r="B14" s="156" t="s">
        <v>2341</v>
      </c>
      <c r="C14" s="153" t="s">
        <v>2344</v>
      </c>
      <c r="D14" s="33" t="s">
        <v>2345</v>
      </c>
      <c r="E14" s="19" t="s">
        <v>36</v>
      </c>
      <c r="F14" s="58" t="s">
        <v>45</v>
      </c>
      <c r="G14" s="81">
        <v>1</v>
      </c>
      <c r="H14" s="81"/>
      <c r="I14" s="81"/>
      <c r="J14" s="1"/>
      <c r="K14" s="87">
        <v>7180</v>
      </c>
      <c r="L14" s="19" t="s">
        <v>2941</v>
      </c>
    </row>
    <row r="15" spans="1:13" ht="18">
      <c r="A15" s="30">
        <v>10</v>
      </c>
      <c r="B15" s="156" t="s">
        <v>2341</v>
      </c>
      <c r="C15" s="153" t="s">
        <v>2346</v>
      </c>
      <c r="D15" s="33" t="s">
        <v>2347</v>
      </c>
      <c r="E15" s="19" t="s">
        <v>36</v>
      </c>
      <c r="F15" s="58" t="s">
        <v>43</v>
      </c>
      <c r="G15" s="81">
        <v>1</v>
      </c>
      <c r="H15" s="81"/>
      <c r="I15" s="81"/>
      <c r="J15" s="1"/>
      <c r="K15" s="87">
        <v>3080</v>
      </c>
      <c r="L15" s="19" t="s">
        <v>2940</v>
      </c>
    </row>
    <row r="16" spans="1:13" ht="18">
      <c r="A16" s="30">
        <v>11</v>
      </c>
      <c r="B16" s="156" t="s">
        <v>2341</v>
      </c>
      <c r="C16" s="153" t="s">
        <v>2348</v>
      </c>
      <c r="D16" s="33" t="s">
        <v>2349</v>
      </c>
      <c r="E16" s="19" t="s">
        <v>36</v>
      </c>
      <c r="F16" s="58" t="s">
        <v>2350</v>
      </c>
      <c r="G16" s="81">
        <v>1</v>
      </c>
      <c r="H16" s="81"/>
      <c r="I16" s="81"/>
      <c r="J16" s="1"/>
      <c r="K16" s="87">
        <v>2250</v>
      </c>
      <c r="L16" s="19" t="s">
        <v>2601</v>
      </c>
    </row>
    <row r="17" spans="1:13" ht="18">
      <c r="A17" s="30">
        <v>12</v>
      </c>
      <c r="B17" s="156" t="s">
        <v>2341</v>
      </c>
      <c r="C17" s="153" t="s">
        <v>2351</v>
      </c>
      <c r="D17" s="33" t="s">
        <v>2352</v>
      </c>
      <c r="E17" s="19" t="s">
        <v>36</v>
      </c>
      <c r="F17" s="58" t="s">
        <v>2350</v>
      </c>
      <c r="G17" s="81">
        <v>1</v>
      </c>
      <c r="H17" s="81"/>
      <c r="I17" s="81"/>
      <c r="J17" s="1"/>
      <c r="K17" s="87">
        <v>2550</v>
      </c>
      <c r="L17" s="19" t="s">
        <v>2601</v>
      </c>
    </row>
    <row r="18" spans="1:13" ht="18">
      <c r="A18" s="30">
        <v>13</v>
      </c>
      <c r="B18" s="156" t="s">
        <v>2341</v>
      </c>
      <c r="C18" s="153" t="s">
        <v>2353</v>
      </c>
      <c r="D18" s="33" t="s">
        <v>2354</v>
      </c>
      <c r="E18" s="19" t="s">
        <v>36</v>
      </c>
      <c r="F18" s="58" t="s">
        <v>43</v>
      </c>
      <c r="G18" s="81">
        <v>1</v>
      </c>
      <c r="H18" s="81"/>
      <c r="I18" s="81"/>
      <c r="J18" s="1"/>
      <c r="K18" s="87">
        <v>17900</v>
      </c>
      <c r="L18" s="19" t="s">
        <v>2601</v>
      </c>
    </row>
    <row r="19" spans="1:13" ht="18">
      <c r="A19" s="30">
        <v>14</v>
      </c>
      <c r="B19" s="156" t="s">
        <v>2341</v>
      </c>
      <c r="C19" s="153" t="s">
        <v>2355</v>
      </c>
      <c r="D19" s="33" t="s">
        <v>2356</v>
      </c>
      <c r="E19" s="19" t="s">
        <v>36</v>
      </c>
      <c r="F19" s="58" t="s">
        <v>43</v>
      </c>
      <c r="G19" s="81">
        <v>1</v>
      </c>
      <c r="H19" s="81"/>
      <c r="I19" s="81"/>
      <c r="J19" s="1"/>
      <c r="K19" s="87">
        <v>10500</v>
      </c>
      <c r="L19" s="19" t="s">
        <v>2601</v>
      </c>
      <c r="M19" s="264" t="s">
        <v>2409</v>
      </c>
    </row>
    <row r="20" spans="1:13" ht="18">
      <c r="A20" s="30">
        <v>15</v>
      </c>
      <c r="B20" s="156" t="s">
        <v>2341</v>
      </c>
      <c r="C20" s="153" t="s">
        <v>2357</v>
      </c>
      <c r="D20" s="33" t="s">
        <v>2358</v>
      </c>
      <c r="E20" s="19" t="s">
        <v>36</v>
      </c>
      <c r="F20" s="58" t="s">
        <v>43</v>
      </c>
      <c r="G20" s="81">
        <v>1</v>
      </c>
      <c r="H20" s="81"/>
      <c r="I20" s="81"/>
      <c r="J20" s="1"/>
      <c r="K20" s="87">
        <v>2900</v>
      </c>
      <c r="L20" s="19" t="s">
        <v>2601</v>
      </c>
    </row>
    <row r="21" spans="1:13" ht="18">
      <c r="A21" s="30">
        <v>16</v>
      </c>
      <c r="B21" s="111" t="s">
        <v>2611</v>
      </c>
      <c r="C21" s="153" t="s">
        <v>2612</v>
      </c>
      <c r="D21" s="33" t="s">
        <v>1080</v>
      </c>
      <c r="E21" s="19" t="s">
        <v>36</v>
      </c>
      <c r="F21" s="58" t="s">
        <v>45</v>
      </c>
      <c r="G21" s="81">
        <v>1</v>
      </c>
      <c r="H21" s="81"/>
      <c r="I21" s="81"/>
      <c r="J21" s="1"/>
      <c r="K21" s="87">
        <v>19500</v>
      </c>
      <c r="L21" s="19"/>
    </row>
    <row r="22" spans="1:13" ht="18">
      <c r="A22" s="30">
        <v>17</v>
      </c>
      <c r="B22" s="46" t="s">
        <v>1082</v>
      </c>
      <c r="C22" s="35" t="s">
        <v>1083</v>
      </c>
      <c r="D22" s="36" t="s">
        <v>1084</v>
      </c>
      <c r="E22" s="9" t="s">
        <v>36</v>
      </c>
      <c r="F22" s="9" t="s">
        <v>40</v>
      </c>
      <c r="G22" s="81"/>
      <c r="H22" s="81"/>
      <c r="I22" s="81"/>
      <c r="J22" s="1">
        <v>1</v>
      </c>
      <c r="K22" s="71">
        <v>45000</v>
      </c>
      <c r="L22" s="9" t="s">
        <v>1058</v>
      </c>
      <c r="M22" s="61"/>
    </row>
    <row r="23" spans="1:13" ht="18">
      <c r="A23" s="54">
        <v>18</v>
      </c>
      <c r="B23" s="235" t="s">
        <v>1710</v>
      </c>
      <c r="C23" s="166" t="s">
        <v>1124</v>
      </c>
      <c r="D23" s="57" t="s">
        <v>1087</v>
      </c>
      <c r="E23" s="58" t="s">
        <v>51</v>
      </c>
      <c r="F23" s="58" t="s">
        <v>68</v>
      </c>
      <c r="G23" s="81"/>
      <c r="H23" s="81"/>
      <c r="I23" s="81"/>
      <c r="J23" s="163">
        <v>2</v>
      </c>
      <c r="K23" s="72">
        <v>4680</v>
      </c>
      <c r="L23" s="43"/>
      <c r="M23" s="61"/>
    </row>
    <row r="24" spans="1:13" ht="18">
      <c r="A24" s="271"/>
      <c r="B24" s="321"/>
      <c r="C24" s="322"/>
      <c r="D24" s="65"/>
      <c r="E24" s="66"/>
      <c r="F24" s="66"/>
      <c r="G24" s="273"/>
      <c r="H24" s="273"/>
      <c r="I24" s="273"/>
      <c r="J24" s="273"/>
      <c r="K24" s="323"/>
      <c r="L24" s="66"/>
      <c r="M24" s="61"/>
    </row>
    <row r="25" spans="1:13" ht="18">
      <c r="A25" s="59"/>
      <c r="B25" s="318"/>
      <c r="C25" s="319"/>
      <c r="D25" s="61"/>
      <c r="E25" s="62"/>
      <c r="F25" s="62"/>
      <c r="G25" s="38"/>
      <c r="H25" s="38"/>
      <c r="I25" s="38"/>
      <c r="J25" s="38"/>
      <c r="K25" s="320"/>
      <c r="L25" s="62"/>
      <c r="M25" s="61"/>
    </row>
    <row r="26" spans="1:13" ht="18">
      <c r="A26" s="59"/>
      <c r="B26" s="318"/>
      <c r="C26" s="319"/>
      <c r="D26" s="61"/>
      <c r="E26" s="62"/>
      <c r="F26" s="62"/>
      <c r="G26" s="38"/>
      <c r="H26" s="38"/>
      <c r="I26" s="38"/>
      <c r="J26" s="38"/>
      <c r="K26" s="320"/>
      <c r="L26" s="62"/>
      <c r="M26" s="61"/>
    </row>
    <row r="27" spans="1:13" ht="18">
      <c r="A27" s="59"/>
      <c r="B27" s="318"/>
      <c r="C27" s="319"/>
      <c r="D27" s="61"/>
      <c r="E27" s="62"/>
      <c r="F27" s="62"/>
      <c r="G27" s="38"/>
      <c r="H27" s="38"/>
      <c r="I27" s="38"/>
      <c r="J27" s="38"/>
      <c r="K27" s="320"/>
      <c r="L27" s="62"/>
      <c r="M27" s="61"/>
    </row>
    <row r="28" spans="1:13" ht="18">
      <c r="A28" s="59"/>
      <c r="B28" s="318"/>
      <c r="C28" s="319"/>
      <c r="D28" s="61"/>
      <c r="E28" s="62"/>
      <c r="F28" s="62"/>
      <c r="G28" s="38"/>
      <c r="H28" s="38"/>
      <c r="I28" s="38"/>
      <c r="J28" s="38"/>
      <c r="K28" s="320"/>
      <c r="L28" s="62"/>
      <c r="M28" s="61"/>
    </row>
    <row r="29" spans="1:13" ht="18">
      <c r="A29" s="59"/>
      <c r="B29" s="318"/>
      <c r="C29" s="319"/>
      <c r="D29" s="61"/>
      <c r="E29" s="62"/>
      <c r="F29" s="62"/>
      <c r="G29" s="38"/>
      <c r="H29" s="38"/>
      <c r="I29" s="38"/>
      <c r="J29" s="38"/>
      <c r="K29" s="320"/>
      <c r="L29" s="62"/>
      <c r="M29" s="61"/>
    </row>
    <row r="30" spans="1:13" ht="18">
      <c r="A30" s="353" t="s">
        <v>0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61"/>
    </row>
    <row r="31" spans="1:13" ht="18">
      <c r="A31" s="353" t="s">
        <v>2571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61"/>
    </row>
    <row r="32" spans="1:13" ht="18">
      <c r="A32" s="354" t="s">
        <v>2554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61"/>
    </row>
    <row r="33" spans="1:13" ht="18">
      <c r="A33" s="10" t="s">
        <v>1</v>
      </c>
      <c r="B33" s="26" t="s">
        <v>2</v>
      </c>
      <c r="C33" s="11" t="s">
        <v>3</v>
      </c>
      <c r="D33" s="355" t="s">
        <v>4</v>
      </c>
      <c r="E33" s="355" t="s">
        <v>654</v>
      </c>
      <c r="F33" s="357" t="s">
        <v>5</v>
      </c>
      <c r="G33" s="358"/>
      <c r="H33" s="358"/>
      <c r="I33" s="358"/>
      <c r="J33" s="359"/>
      <c r="K33" s="360" t="s">
        <v>9</v>
      </c>
      <c r="L33" s="355" t="s">
        <v>6</v>
      </c>
      <c r="M33" s="61"/>
    </row>
    <row r="34" spans="1:13" ht="18">
      <c r="A34" s="12"/>
      <c r="B34" s="27" t="s">
        <v>7</v>
      </c>
      <c r="C34" s="13" t="s">
        <v>8</v>
      </c>
      <c r="D34" s="356"/>
      <c r="E34" s="356"/>
      <c r="F34" s="8" t="s">
        <v>32</v>
      </c>
      <c r="G34" s="8" t="s">
        <v>33</v>
      </c>
      <c r="H34" s="8" t="s">
        <v>34</v>
      </c>
      <c r="I34" s="8" t="s">
        <v>35</v>
      </c>
      <c r="J34" s="21" t="s">
        <v>37</v>
      </c>
      <c r="K34" s="361"/>
      <c r="L34" s="356"/>
      <c r="M34" s="61"/>
    </row>
    <row r="35" spans="1:13" ht="18">
      <c r="A35" s="30">
        <v>19</v>
      </c>
      <c r="B35" s="46">
        <v>20248</v>
      </c>
      <c r="C35" s="35" t="s">
        <v>1888</v>
      </c>
      <c r="D35" s="36" t="s">
        <v>1889</v>
      </c>
      <c r="E35" s="9" t="s">
        <v>36</v>
      </c>
      <c r="F35" s="9" t="s">
        <v>40</v>
      </c>
      <c r="G35" s="81"/>
      <c r="H35" s="81"/>
      <c r="I35" s="81"/>
      <c r="J35" s="1">
        <v>1</v>
      </c>
      <c r="K35" s="70">
        <v>13990</v>
      </c>
      <c r="L35" s="19"/>
      <c r="M35" s="61"/>
    </row>
    <row r="36" spans="1:13" ht="18">
      <c r="A36" s="30">
        <v>20</v>
      </c>
      <c r="B36" s="46">
        <v>20290</v>
      </c>
      <c r="C36" s="36" t="s">
        <v>1125</v>
      </c>
      <c r="D36" s="36" t="s">
        <v>1126</v>
      </c>
      <c r="E36" s="9" t="s">
        <v>51</v>
      </c>
      <c r="F36" s="9" t="s">
        <v>40</v>
      </c>
      <c r="G36" s="81"/>
      <c r="H36" s="81"/>
      <c r="I36" s="81"/>
      <c r="J36" s="1">
        <v>1</v>
      </c>
      <c r="K36" s="113">
        <v>14600</v>
      </c>
      <c r="L36" s="9" t="s">
        <v>1058</v>
      </c>
    </row>
    <row r="37" spans="1:13" ht="18">
      <c r="A37" s="30">
        <v>21</v>
      </c>
      <c r="B37" s="111" t="s">
        <v>1090</v>
      </c>
      <c r="C37" s="153" t="s">
        <v>1132</v>
      </c>
      <c r="D37" s="33" t="s">
        <v>1133</v>
      </c>
      <c r="E37" s="19" t="s">
        <v>36</v>
      </c>
      <c r="F37" s="9" t="s">
        <v>40</v>
      </c>
      <c r="G37" s="81"/>
      <c r="H37" s="81"/>
      <c r="I37" s="81"/>
      <c r="J37" s="1">
        <v>1</v>
      </c>
      <c r="K37" s="87">
        <v>5000</v>
      </c>
      <c r="L37" s="19"/>
    </row>
    <row r="38" spans="1:13" ht="18">
      <c r="A38" s="30">
        <v>22</v>
      </c>
      <c r="B38" s="111" t="s">
        <v>1090</v>
      </c>
      <c r="C38" s="153" t="s">
        <v>1130</v>
      </c>
      <c r="D38" s="33" t="s">
        <v>1131</v>
      </c>
      <c r="E38" s="19" t="s">
        <v>36</v>
      </c>
      <c r="F38" s="9" t="s">
        <v>43</v>
      </c>
      <c r="G38" s="81"/>
      <c r="H38" s="81"/>
      <c r="I38" s="81"/>
      <c r="J38" s="1">
        <v>1</v>
      </c>
      <c r="K38" s="87">
        <v>5000</v>
      </c>
      <c r="L38" s="19"/>
    </row>
    <row r="39" spans="1:13" ht="18">
      <c r="A39" s="30"/>
      <c r="B39" s="80"/>
      <c r="C39" s="139"/>
      <c r="D39" s="84"/>
      <c r="E39" s="80"/>
      <c r="F39" s="81"/>
      <c r="G39" s="81"/>
      <c r="H39" s="81"/>
      <c r="I39" s="81"/>
      <c r="J39" s="1"/>
      <c r="K39" s="142"/>
      <c r="L39" s="80"/>
      <c r="M39" s="37"/>
    </row>
    <row r="40" spans="1:13" ht="18">
      <c r="A40" s="205"/>
      <c r="B40" s="205"/>
      <c r="C40" s="206"/>
      <c r="D40" s="206" t="s">
        <v>2962</v>
      </c>
      <c r="E40" s="205"/>
      <c r="F40" s="171" t="s">
        <v>1708</v>
      </c>
      <c r="G40" s="171">
        <f>SUM(G6:G21)</f>
        <v>16</v>
      </c>
      <c r="H40" s="171"/>
      <c r="I40" s="171"/>
      <c r="J40" s="171">
        <f>SUM(J35:J38,J22:J23)</f>
        <v>7</v>
      </c>
      <c r="K40" s="201"/>
      <c r="L40" s="205"/>
      <c r="M40" s="61"/>
    </row>
    <row r="41" spans="1:13" ht="18">
      <c r="A41" s="271"/>
      <c r="B41" s="272"/>
      <c r="C41" s="64"/>
      <c r="D41" s="65"/>
      <c r="E41" s="66"/>
      <c r="F41" s="66"/>
      <c r="G41" s="273"/>
      <c r="H41" s="273"/>
      <c r="I41" s="273"/>
      <c r="J41" s="273"/>
      <c r="K41" s="141"/>
      <c r="L41" s="66"/>
      <c r="M41" s="37"/>
    </row>
    <row r="42" spans="1:13" ht="18">
      <c r="A42" s="59"/>
      <c r="B42" s="274"/>
      <c r="C42" s="60"/>
      <c r="D42" s="61"/>
      <c r="E42" s="62"/>
      <c r="F42" s="62"/>
      <c r="G42" s="38"/>
      <c r="H42" s="38"/>
      <c r="I42" s="38"/>
      <c r="J42" s="38"/>
      <c r="K42" s="275"/>
      <c r="L42" s="62"/>
      <c r="M42" s="37"/>
    </row>
    <row r="43" spans="1:13" ht="18">
      <c r="A43" s="59"/>
      <c r="B43" s="274"/>
      <c r="C43" s="60"/>
      <c r="D43" s="61"/>
      <c r="E43" s="62"/>
      <c r="F43" s="62"/>
      <c r="G43" s="38"/>
      <c r="H43" s="38"/>
      <c r="I43" s="38"/>
      <c r="J43" s="38"/>
      <c r="K43" s="275"/>
      <c r="L43" s="62"/>
      <c r="M43" s="37"/>
    </row>
  </sheetData>
  <mergeCells count="17">
    <mergeCell ref="A30:L30"/>
    <mergeCell ref="A31:L31"/>
    <mergeCell ref="A32:L32"/>
    <mergeCell ref="D33:D34"/>
    <mergeCell ref="E33:E34"/>
    <mergeCell ref="F33:J33"/>
    <mergeCell ref="K33:K34"/>
    <mergeCell ref="L33:L34"/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honeticPr fontId="12" type="noConversion"/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M12"/>
  <sheetViews>
    <sheetView zoomScale="85" zoomScaleNormal="85" workbookViewId="0">
      <selection activeCell="M22" sqref="M22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15355</v>
      </c>
      <c r="C6" s="35" t="s">
        <v>1884</v>
      </c>
      <c r="D6" s="35" t="s">
        <v>1885</v>
      </c>
      <c r="E6" s="9" t="s">
        <v>51</v>
      </c>
      <c r="F6" s="9" t="s">
        <v>40</v>
      </c>
      <c r="G6" s="81"/>
      <c r="H6" s="81"/>
      <c r="I6" s="81"/>
      <c r="J6" s="1">
        <v>1</v>
      </c>
      <c r="K6" s="71">
        <v>12000</v>
      </c>
      <c r="L6" s="9"/>
      <c r="M6" s="37"/>
    </row>
    <row r="7" spans="1:13" ht="18">
      <c r="A7" s="30">
        <v>2</v>
      </c>
      <c r="B7" s="46">
        <v>20338</v>
      </c>
      <c r="C7" s="36" t="s">
        <v>1886</v>
      </c>
      <c r="D7" s="36" t="s">
        <v>1126</v>
      </c>
      <c r="E7" s="9" t="s">
        <v>51</v>
      </c>
      <c r="F7" s="9" t="s">
        <v>45</v>
      </c>
      <c r="G7" s="81"/>
      <c r="H7" s="81"/>
      <c r="I7" s="81"/>
      <c r="J7" s="1">
        <v>1</v>
      </c>
      <c r="K7" s="113">
        <v>14400</v>
      </c>
      <c r="L7" s="9"/>
    </row>
    <row r="8" spans="1:13" ht="18">
      <c r="A8" s="30"/>
      <c r="B8" s="80"/>
      <c r="C8" s="139"/>
      <c r="D8" s="84"/>
      <c r="E8" s="80"/>
      <c r="F8" s="81"/>
      <c r="G8" s="81"/>
      <c r="H8" s="81"/>
      <c r="I8" s="81"/>
      <c r="J8" s="1"/>
      <c r="K8" s="142"/>
      <c r="L8" s="80"/>
      <c r="M8" s="37"/>
    </row>
    <row r="9" spans="1:13" ht="18">
      <c r="A9" s="205"/>
      <c r="B9" s="205"/>
      <c r="C9" s="206"/>
      <c r="D9" s="206" t="s">
        <v>1887</v>
      </c>
      <c r="E9" s="205"/>
      <c r="F9" s="171" t="s">
        <v>1708</v>
      </c>
      <c r="G9" s="171"/>
      <c r="H9" s="171"/>
      <c r="I9" s="171"/>
      <c r="J9" s="171">
        <v>2</v>
      </c>
      <c r="K9" s="201"/>
      <c r="L9" s="205"/>
      <c r="M9" s="61"/>
    </row>
    <row r="10" spans="1:13" ht="18">
      <c r="A10" s="271"/>
      <c r="B10" s="272"/>
      <c r="C10" s="64"/>
      <c r="D10" s="65"/>
      <c r="E10" s="66"/>
      <c r="F10" s="66"/>
      <c r="G10" s="273"/>
      <c r="H10" s="273"/>
      <c r="I10" s="273"/>
      <c r="J10" s="273"/>
      <c r="K10" s="141"/>
      <c r="L10" s="66"/>
      <c r="M10" s="37"/>
    </row>
    <row r="11" spans="1:13" ht="18">
      <c r="A11" s="59"/>
      <c r="B11" s="274"/>
      <c r="C11" s="60"/>
      <c r="D11" s="61"/>
      <c r="E11" s="62"/>
      <c r="F11" s="62"/>
      <c r="G11" s="38"/>
      <c r="H11" s="38"/>
      <c r="I11" s="38"/>
      <c r="J11" s="38"/>
      <c r="K11" s="275"/>
      <c r="L11" s="62"/>
      <c r="M11" s="37"/>
    </row>
    <row r="12" spans="1:13" ht="18">
      <c r="A12" s="59"/>
      <c r="B12" s="274"/>
      <c r="C12" s="60"/>
      <c r="D12" s="61"/>
      <c r="E12" s="62"/>
      <c r="F12" s="62"/>
      <c r="G12" s="38"/>
      <c r="H12" s="38"/>
      <c r="I12" s="38"/>
      <c r="J12" s="38"/>
      <c r="K12" s="275"/>
      <c r="L12" s="62"/>
      <c r="M12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2"/>
  <sheetViews>
    <sheetView zoomScale="130" zoomScaleNormal="130" workbookViewId="0">
      <selection activeCell="D31" sqref="D31"/>
    </sheetView>
  </sheetViews>
  <sheetFormatPr defaultRowHeight="14.25"/>
  <cols>
    <col min="1" max="1" width="4" customWidth="1"/>
    <col min="2" max="2" width="10.73046875" customWidth="1"/>
    <col min="3" max="3" width="18.86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2555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>
        <v>32021</v>
      </c>
      <c r="C6" s="35" t="s">
        <v>41</v>
      </c>
      <c r="D6" s="36" t="s">
        <v>42</v>
      </c>
      <c r="E6" s="9" t="s">
        <v>51</v>
      </c>
      <c r="F6" s="9" t="s">
        <v>43</v>
      </c>
      <c r="G6" s="81">
        <v>1</v>
      </c>
      <c r="H6" s="81"/>
      <c r="I6" s="81"/>
      <c r="J6" s="1"/>
      <c r="K6" s="88">
        <v>800</v>
      </c>
      <c r="L6" s="9" t="s">
        <v>67</v>
      </c>
      <c r="M6" s="37"/>
    </row>
    <row r="7" spans="1:13" ht="18">
      <c r="A7" s="30">
        <v>2</v>
      </c>
      <c r="B7" s="46">
        <v>11863</v>
      </c>
      <c r="C7" s="35" t="s">
        <v>1445</v>
      </c>
      <c r="D7" s="35" t="s">
        <v>2853</v>
      </c>
      <c r="E7" s="9" t="s">
        <v>51</v>
      </c>
      <c r="F7" s="9" t="s">
        <v>566</v>
      </c>
      <c r="G7" s="81">
        <v>3</v>
      </c>
      <c r="H7" s="81"/>
      <c r="I7" s="81"/>
      <c r="J7" s="1"/>
      <c r="K7" s="71">
        <v>4000</v>
      </c>
      <c r="L7" s="9"/>
      <c r="M7" s="38"/>
    </row>
    <row r="8" spans="1:13" ht="18">
      <c r="A8" s="30">
        <v>3</v>
      </c>
      <c r="B8" s="46" t="s">
        <v>1469</v>
      </c>
      <c r="C8" s="89" t="s">
        <v>1470</v>
      </c>
      <c r="D8" s="35" t="s">
        <v>1365</v>
      </c>
      <c r="E8" s="9" t="s">
        <v>51</v>
      </c>
      <c r="F8" s="9" t="s">
        <v>645</v>
      </c>
      <c r="G8" s="81">
        <v>3</v>
      </c>
      <c r="H8" s="81"/>
      <c r="I8" s="81"/>
      <c r="J8" s="1"/>
      <c r="K8" s="71">
        <v>3000</v>
      </c>
      <c r="L8" s="9" t="s">
        <v>67</v>
      </c>
    </row>
    <row r="9" spans="1:13" ht="18">
      <c r="A9" s="30">
        <v>4</v>
      </c>
      <c r="B9" s="45" t="s">
        <v>1603</v>
      </c>
      <c r="C9" s="35" t="s">
        <v>1605</v>
      </c>
      <c r="D9" s="36" t="s">
        <v>1604</v>
      </c>
      <c r="E9" s="9" t="s">
        <v>36</v>
      </c>
      <c r="F9" s="9" t="s">
        <v>40</v>
      </c>
      <c r="G9" s="81">
        <v>1</v>
      </c>
      <c r="H9" s="81"/>
      <c r="I9" s="81"/>
      <c r="J9" s="1"/>
      <c r="K9" s="88">
        <v>6590</v>
      </c>
      <c r="L9" s="9" t="s">
        <v>67</v>
      </c>
    </row>
    <row r="10" spans="1:13" ht="18">
      <c r="A10" s="30">
        <v>5</v>
      </c>
      <c r="B10" s="112" t="s">
        <v>1613</v>
      </c>
      <c r="C10" s="35" t="s">
        <v>1614</v>
      </c>
      <c r="D10" s="36" t="s">
        <v>1615</v>
      </c>
      <c r="E10" s="9" t="s">
        <v>36</v>
      </c>
      <c r="F10" s="9" t="s">
        <v>40</v>
      </c>
      <c r="G10" s="81">
        <v>1</v>
      </c>
      <c r="H10" s="81"/>
      <c r="I10" s="81"/>
      <c r="J10" s="1"/>
      <c r="K10" s="88">
        <v>3590</v>
      </c>
      <c r="L10" s="9" t="s">
        <v>1763</v>
      </c>
    </row>
    <row r="11" spans="1:13" ht="18">
      <c r="A11" s="30">
        <v>6</v>
      </c>
      <c r="B11" s="9" t="s">
        <v>1638</v>
      </c>
      <c r="C11" s="35" t="s">
        <v>1639</v>
      </c>
      <c r="D11" s="36" t="s">
        <v>1528</v>
      </c>
      <c r="E11" s="9" t="s">
        <v>39</v>
      </c>
      <c r="F11" s="9" t="s">
        <v>40</v>
      </c>
      <c r="G11" s="4">
        <v>1</v>
      </c>
      <c r="H11" s="4"/>
      <c r="I11" s="4"/>
      <c r="J11" s="4"/>
      <c r="K11" s="71">
        <v>12000</v>
      </c>
      <c r="L11" s="9" t="s">
        <v>86</v>
      </c>
    </row>
    <row r="12" spans="1:13" ht="18">
      <c r="A12" s="30">
        <v>7</v>
      </c>
      <c r="B12" s="80" t="s">
        <v>2768</v>
      </c>
      <c r="C12" s="84" t="s">
        <v>2769</v>
      </c>
      <c r="D12" s="84" t="s">
        <v>2770</v>
      </c>
      <c r="E12" s="108" t="s">
        <v>51</v>
      </c>
      <c r="F12" s="108" t="s">
        <v>40</v>
      </c>
      <c r="G12" s="108">
        <v>1</v>
      </c>
      <c r="H12" s="108"/>
      <c r="I12" s="108"/>
      <c r="J12" s="108"/>
      <c r="K12" s="85">
        <v>4950</v>
      </c>
      <c r="L12" s="108" t="s">
        <v>86</v>
      </c>
      <c r="M12" s="264" t="s">
        <v>2409</v>
      </c>
    </row>
    <row r="13" spans="1:13" ht="18">
      <c r="A13" s="30">
        <v>8</v>
      </c>
      <c r="B13" s="108" t="s">
        <v>2771</v>
      </c>
      <c r="C13" s="146" t="s">
        <v>2772</v>
      </c>
      <c r="D13" s="146" t="s">
        <v>2680</v>
      </c>
      <c r="E13" s="108" t="s">
        <v>36</v>
      </c>
      <c r="F13" s="108" t="s">
        <v>40</v>
      </c>
      <c r="G13" s="108">
        <v>1</v>
      </c>
      <c r="H13" s="108"/>
      <c r="I13" s="108"/>
      <c r="J13" s="108"/>
      <c r="K13" s="207">
        <v>2915</v>
      </c>
      <c r="L13" s="108" t="s">
        <v>1763</v>
      </c>
    </row>
    <row r="14" spans="1:13" ht="18">
      <c r="A14" s="30">
        <v>9</v>
      </c>
      <c r="B14" s="108" t="s">
        <v>1660</v>
      </c>
      <c r="C14" s="146" t="s">
        <v>1661</v>
      </c>
      <c r="D14" s="146" t="s">
        <v>2413</v>
      </c>
      <c r="E14" s="108" t="s">
        <v>36</v>
      </c>
      <c r="F14" s="4" t="s">
        <v>40</v>
      </c>
      <c r="G14" s="4">
        <v>1</v>
      </c>
      <c r="H14" s="4"/>
      <c r="I14" s="4"/>
      <c r="J14" s="4"/>
      <c r="K14" s="207">
        <v>11900</v>
      </c>
      <c r="L14" s="108" t="s">
        <v>2662</v>
      </c>
    </row>
    <row r="15" spans="1:13" ht="18">
      <c r="A15" s="30">
        <v>10</v>
      </c>
      <c r="B15" s="108" t="s">
        <v>2766</v>
      </c>
      <c r="C15" s="146" t="s">
        <v>2767</v>
      </c>
      <c r="D15" s="146" t="s">
        <v>2736</v>
      </c>
      <c r="E15" s="108" t="s">
        <v>36</v>
      </c>
      <c r="F15" s="108" t="s">
        <v>40</v>
      </c>
      <c r="G15" s="108">
        <v>1</v>
      </c>
      <c r="H15" s="108"/>
      <c r="I15" s="108"/>
      <c r="J15" s="108"/>
      <c r="K15" s="207">
        <v>3990</v>
      </c>
      <c r="L15" s="108" t="s">
        <v>2762</v>
      </c>
    </row>
    <row r="16" spans="1:13" ht="18">
      <c r="A16" s="30">
        <v>11</v>
      </c>
      <c r="B16" s="145" t="s">
        <v>2323</v>
      </c>
      <c r="C16" s="260" t="s">
        <v>2324</v>
      </c>
      <c r="D16" s="257" t="s">
        <v>2325</v>
      </c>
      <c r="E16" s="145" t="s">
        <v>36</v>
      </c>
      <c r="F16" s="258" t="s">
        <v>63</v>
      </c>
      <c r="G16" s="258" t="s">
        <v>2931</v>
      </c>
      <c r="H16" s="258"/>
      <c r="I16" s="258"/>
      <c r="J16" s="258"/>
      <c r="K16" s="259" t="s">
        <v>2326</v>
      </c>
      <c r="L16" s="9" t="s">
        <v>1763</v>
      </c>
    </row>
    <row r="17" spans="1:13" ht="18.600000000000001" customHeight="1">
      <c r="A17" s="108"/>
      <c r="B17" s="145"/>
      <c r="C17" s="257"/>
      <c r="D17" s="257"/>
      <c r="E17" s="145"/>
      <c r="F17" s="258"/>
      <c r="G17" s="258"/>
      <c r="H17" s="258"/>
      <c r="I17" s="258"/>
      <c r="J17" s="258"/>
      <c r="K17" s="145"/>
      <c r="L17" s="145"/>
      <c r="M17" s="37"/>
    </row>
    <row r="18" spans="1:13" ht="18">
      <c r="A18" s="205"/>
      <c r="B18" s="205"/>
      <c r="C18" s="206"/>
      <c r="D18" s="206" t="s">
        <v>2959</v>
      </c>
      <c r="E18" s="205"/>
      <c r="F18" s="171" t="s">
        <v>1708</v>
      </c>
      <c r="G18" s="171">
        <f>SUM(G6:G16)</f>
        <v>14</v>
      </c>
      <c r="H18" s="171"/>
      <c r="I18" s="171"/>
      <c r="J18" s="171"/>
      <c r="K18" s="201"/>
      <c r="L18" s="205"/>
    </row>
    <row r="19" spans="1:13" ht="12.75" customHeight="1">
      <c r="A19" s="271"/>
      <c r="B19" s="272"/>
      <c r="C19" s="64"/>
      <c r="D19" s="65"/>
      <c r="E19" s="66"/>
      <c r="F19" s="66"/>
      <c r="G19" s="273"/>
      <c r="H19" s="273"/>
      <c r="I19" s="273"/>
      <c r="J19" s="273"/>
      <c r="K19" s="141"/>
      <c r="L19" s="66"/>
      <c r="M19" s="37"/>
    </row>
    <row r="20" spans="1:13" ht="18">
      <c r="A20" s="59"/>
      <c r="B20" s="274"/>
      <c r="C20" s="60"/>
      <c r="D20" s="61"/>
      <c r="E20" s="62"/>
      <c r="F20" s="62"/>
      <c r="G20" s="38"/>
      <c r="H20" s="38"/>
      <c r="I20" s="38"/>
      <c r="J20" s="38"/>
      <c r="K20" s="275"/>
      <c r="L20" s="62"/>
      <c r="M20" s="37"/>
    </row>
    <row r="21" spans="1:13" ht="18">
      <c r="A21" s="59"/>
      <c r="B21" s="274"/>
      <c r="C21" s="60"/>
      <c r="D21" s="61"/>
      <c r="E21" s="62"/>
      <c r="F21" s="62"/>
      <c r="G21" s="38"/>
      <c r="H21" s="38"/>
      <c r="I21" s="38"/>
      <c r="J21" s="38"/>
      <c r="K21" s="275"/>
      <c r="L21" s="62"/>
      <c r="M21" s="37"/>
    </row>
    <row r="22" spans="1:13" ht="9.75" customHeight="1"/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honeticPr fontId="12" type="noConversion"/>
  <printOptions horizontalCentered="1"/>
  <pageMargins left="0.31496062992125984" right="0.11811023622047245" top="0.35433070866141736" bottom="0.15748031496062992" header="0" footer="0"/>
  <pageSetup paperSize="9" fitToWidth="0" fitToHeight="0" orientation="landscape" r:id="rId1"/>
  <ignoredErrors>
    <ignoredError sqref="G16 K1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A1:M13"/>
  <sheetViews>
    <sheetView topLeftCell="C1" zoomScale="85" zoomScaleNormal="85" workbookViewId="0">
      <selection activeCell="AL66" sqref="AL66"/>
    </sheetView>
  </sheetViews>
  <sheetFormatPr defaultRowHeight="14.25"/>
  <cols>
    <col min="1" max="1" width="4" customWidth="1"/>
    <col min="2" max="2" width="10.73046875" customWidth="1"/>
    <col min="3" max="3" width="17.59765625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228">
        <v>18554</v>
      </c>
      <c r="C6" s="139" t="s">
        <v>1882</v>
      </c>
      <c r="D6" s="84" t="s">
        <v>1883</v>
      </c>
      <c r="E6" s="80" t="s">
        <v>36</v>
      </c>
      <c r="F6" s="81" t="s">
        <v>1073</v>
      </c>
      <c r="G6" s="81"/>
      <c r="H6" s="81"/>
      <c r="I6" s="81"/>
      <c r="J6" s="1">
        <v>1</v>
      </c>
      <c r="K6" s="142">
        <v>11000</v>
      </c>
      <c r="L6" s="80"/>
      <c r="M6" s="37"/>
    </row>
    <row r="7" spans="1:13" ht="18">
      <c r="A7" s="30"/>
      <c r="B7" s="80"/>
      <c r="C7" s="139"/>
      <c r="D7" s="84"/>
      <c r="E7" s="80"/>
      <c r="F7" s="81"/>
      <c r="G7" s="81"/>
      <c r="H7" s="81"/>
      <c r="I7" s="81"/>
      <c r="J7" s="1"/>
      <c r="K7" s="142"/>
      <c r="L7" s="80"/>
      <c r="M7" s="37"/>
    </row>
    <row r="8" spans="1:13" ht="18">
      <c r="A8" s="205"/>
      <c r="B8" s="205"/>
      <c r="C8" s="206"/>
      <c r="D8" s="206" t="s">
        <v>1881</v>
      </c>
      <c r="E8" s="205"/>
      <c r="F8" s="171" t="s">
        <v>1708</v>
      </c>
      <c r="G8" s="171"/>
      <c r="H8" s="171"/>
      <c r="I8" s="171"/>
      <c r="J8" s="171">
        <v>1</v>
      </c>
      <c r="K8" s="201"/>
      <c r="L8" s="205"/>
      <c r="M8" s="61"/>
    </row>
    <row r="9" spans="1:13" ht="18">
      <c r="A9" s="271"/>
      <c r="B9" s="272"/>
      <c r="C9" s="64"/>
      <c r="D9" s="65"/>
      <c r="E9" s="66"/>
      <c r="F9" s="66"/>
      <c r="G9" s="273"/>
      <c r="H9" s="273"/>
      <c r="I9" s="273"/>
      <c r="J9" s="273"/>
      <c r="K9" s="141"/>
      <c r="L9" s="66"/>
      <c r="M9" s="37"/>
    </row>
    <row r="10" spans="1:13" ht="18">
      <c r="A10" s="59"/>
      <c r="B10" s="274"/>
      <c r="C10" s="60"/>
      <c r="D10" s="61"/>
      <c r="E10" s="62"/>
      <c r="F10" s="62"/>
      <c r="G10" s="38"/>
      <c r="H10" s="38"/>
      <c r="I10" s="38"/>
      <c r="J10" s="38"/>
      <c r="K10" s="275"/>
      <c r="L10" s="62"/>
      <c r="M10" s="37"/>
    </row>
    <row r="11" spans="1:13" ht="18">
      <c r="A11" s="59"/>
      <c r="B11" s="274"/>
      <c r="C11" s="60"/>
      <c r="D11" s="61"/>
      <c r="E11" s="62"/>
      <c r="F11" s="62"/>
      <c r="G11" s="38"/>
      <c r="H11" s="38"/>
      <c r="I11" s="38"/>
      <c r="J11" s="38"/>
      <c r="K11" s="275"/>
      <c r="L11" s="62"/>
      <c r="M11" s="37"/>
    </row>
    <row r="13" spans="1:13" ht="18">
      <c r="M13" s="38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M19"/>
  <sheetViews>
    <sheetView zoomScale="85" zoomScaleNormal="85" workbookViewId="0">
      <selection activeCell="E29" sqref="E29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5.265625" bestFit="1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11447</v>
      </c>
      <c r="C6" s="35" t="s">
        <v>1039</v>
      </c>
      <c r="D6" s="36" t="s">
        <v>1040</v>
      </c>
      <c r="E6" s="9" t="s">
        <v>51</v>
      </c>
      <c r="F6" s="9" t="s">
        <v>71</v>
      </c>
      <c r="G6" s="81">
        <v>2</v>
      </c>
      <c r="H6" s="81"/>
      <c r="I6" s="81"/>
      <c r="J6" s="1"/>
      <c r="K6" s="71">
        <v>1900</v>
      </c>
      <c r="L6" s="9" t="s">
        <v>2667</v>
      </c>
      <c r="M6" s="37"/>
    </row>
    <row r="7" spans="1:13" ht="18">
      <c r="A7" s="30">
        <v>2</v>
      </c>
      <c r="B7" s="46" t="s">
        <v>1041</v>
      </c>
      <c r="C7" s="35" t="s">
        <v>1042</v>
      </c>
      <c r="D7" s="36" t="s">
        <v>1043</v>
      </c>
      <c r="E7" s="9" t="s">
        <v>51</v>
      </c>
      <c r="F7" s="9" t="s">
        <v>369</v>
      </c>
      <c r="G7" s="81">
        <v>1</v>
      </c>
      <c r="H7" s="81"/>
      <c r="I7" s="81"/>
      <c r="J7" s="1"/>
      <c r="K7" s="71">
        <v>3000</v>
      </c>
      <c r="L7" s="9" t="s">
        <v>1758</v>
      </c>
      <c r="M7" s="37"/>
    </row>
    <row r="8" spans="1:13" ht="18">
      <c r="A8" s="30">
        <v>3</v>
      </c>
      <c r="B8" s="46" t="s">
        <v>1041</v>
      </c>
      <c r="C8" s="35" t="s">
        <v>1042</v>
      </c>
      <c r="D8" s="36" t="s">
        <v>1043</v>
      </c>
      <c r="E8" s="9" t="s">
        <v>51</v>
      </c>
      <c r="F8" s="9" t="s">
        <v>369</v>
      </c>
      <c r="G8" s="81">
        <v>1</v>
      </c>
      <c r="H8" s="81"/>
      <c r="I8" s="81"/>
      <c r="J8" s="1"/>
      <c r="K8" s="71">
        <v>4500</v>
      </c>
      <c r="L8" s="9" t="s">
        <v>1759</v>
      </c>
      <c r="M8" s="37"/>
    </row>
    <row r="9" spans="1:13" ht="18">
      <c r="A9" s="30">
        <v>4</v>
      </c>
      <c r="B9" s="46">
        <v>13549</v>
      </c>
      <c r="C9" s="35" t="s">
        <v>1760</v>
      </c>
      <c r="D9" s="36" t="s">
        <v>1040</v>
      </c>
      <c r="E9" s="9" t="s">
        <v>39</v>
      </c>
      <c r="F9" s="9" t="s">
        <v>374</v>
      </c>
      <c r="G9" s="81">
        <v>1</v>
      </c>
      <c r="H9" s="81"/>
      <c r="I9" s="81"/>
      <c r="J9" s="1"/>
      <c r="K9" s="71">
        <v>2300</v>
      </c>
      <c r="L9" s="9" t="s">
        <v>2602</v>
      </c>
      <c r="M9" s="37"/>
    </row>
    <row r="10" spans="1:13" ht="18">
      <c r="A10" s="30">
        <v>5</v>
      </c>
      <c r="B10" s="46">
        <v>14393</v>
      </c>
      <c r="C10" s="35" t="s">
        <v>1044</v>
      </c>
      <c r="D10" s="36" t="s">
        <v>1045</v>
      </c>
      <c r="E10" s="9" t="s">
        <v>39</v>
      </c>
      <c r="F10" s="9" t="s">
        <v>689</v>
      </c>
      <c r="G10" s="81">
        <v>1</v>
      </c>
      <c r="H10" s="81"/>
      <c r="I10" s="81"/>
      <c r="J10" s="4"/>
      <c r="K10" s="71">
        <v>4500</v>
      </c>
      <c r="L10" s="9"/>
      <c r="M10" s="37"/>
    </row>
    <row r="11" spans="1:13" ht="18">
      <c r="A11" s="30">
        <v>6</v>
      </c>
      <c r="B11" s="46">
        <v>16093</v>
      </c>
      <c r="C11" s="35" t="s">
        <v>1051</v>
      </c>
      <c r="D11" s="36" t="s">
        <v>540</v>
      </c>
      <c r="E11" s="9" t="s">
        <v>39</v>
      </c>
      <c r="F11" s="9" t="s">
        <v>548</v>
      </c>
      <c r="G11" s="81">
        <v>2</v>
      </c>
      <c r="H11" s="81"/>
      <c r="I11" s="81"/>
      <c r="J11" s="1"/>
      <c r="K11" s="71">
        <v>33000</v>
      </c>
      <c r="L11" s="9"/>
      <c r="M11" s="37"/>
    </row>
    <row r="12" spans="1:13" ht="18">
      <c r="A12" s="30">
        <v>7</v>
      </c>
      <c r="B12" s="46">
        <v>14914</v>
      </c>
      <c r="C12" s="35" t="s">
        <v>1046</v>
      </c>
      <c r="D12" s="36" t="s">
        <v>1047</v>
      </c>
      <c r="E12" s="9" t="s">
        <v>39</v>
      </c>
      <c r="F12" s="9" t="s">
        <v>369</v>
      </c>
      <c r="G12" s="81"/>
      <c r="H12" s="81"/>
      <c r="I12" s="81"/>
      <c r="J12" s="1">
        <v>1</v>
      </c>
      <c r="K12" s="71">
        <v>40000</v>
      </c>
      <c r="L12" s="9" t="s">
        <v>2602</v>
      </c>
    </row>
    <row r="13" spans="1:13" ht="18">
      <c r="A13" s="30">
        <v>8</v>
      </c>
      <c r="B13" s="46">
        <v>18274</v>
      </c>
      <c r="C13" s="35" t="s">
        <v>1095</v>
      </c>
      <c r="D13" s="36" t="s">
        <v>505</v>
      </c>
      <c r="E13" s="9" t="s">
        <v>36</v>
      </c>
      <c r="F13" s="9" t="s">
        <v>40</v>
      </c>
      <c r="G13" s="81"/>
      <c r="H13" s="81"/>
      <c r="I13" s="81"/>
      <c r="J13" s="1">
        <v>1</v>
      </c>
      <c r="K13" s="71">
        <v>38000</v>
      </c>
      <c r="L13" s="9" t="s">
        <v>2602</v>
      </c>
      <c r="M13" s="61"/>
    </row>
    <row r="14" spans="1:13" ht="18">
      <c r="A14" s="30">
        <v>9</v>
      </c>
      <c r="B14" s="46">
        <v>18441</v>
      </c>
      <c r="C14" s="35" t="s">
        <v>1109</v>
      </c>
      <c r="D14" s="36" t="s">
        <v>1110</v>
      </c>
      <c r="E14" s="9" t="s">
        <v>36</v>
      </c>
      <c r="F14" s="9" t="s">
        <v>45</v>
      </c>
      <c r="G14" s="81"/>
      <c r="H14" s="81"/>
      <c r="I14" s="81"/>
      <c r="J14" s="1">
        <v>1</v>
      </c>
      <c r="K14" s="71">
        <v>9000</v>
      </c>
      <c r="L14" s="9" t="s">
        <v>2602</v>
      </c>
    </row>
    <row r="15" spans="1:13" ht="18">
      <c r="A15" s="30"/>
      <c r="B15" s="80"/>
      <c r="C15" s="139"/>
      <c r="D15" s="84"/>
      <c r="E15" s="80"/>
      <c r="F15" s="81"/>
      <c r="G15" s="81"/>
      <c r="H15" s="81"/>
      <c r="I15" s="81"/>
      <c r="J15" s="1"/>
      <c r="K15" s="142"/>
      <c r="L15" s="80"/>
      <c r="M15" s="37"/>
    </row>
    <row r="16" spans="1:13" ht="18">
      <c r="A16" s="205"/>
      <c r="B16" s="205"/>
      <c r="C16" s="206"/>
      <c r="D16" s="206" t="s">
        <v>1711</v>
      </c>
      <c r="E16" s="205"/>
      <c r="F16" s="171" t="s">
        <v>1708</v>
      </c>
      <c r="G16" s="171">
        <f>SUM(G6:G11)</f>
        <v>8</v>
      </c>
      <c r="H16" s="171"/>
      <c r="I16" s="171"/>
      <c r="J16" s="171">
        <v>3</v>
      </c>
      <c r="K16" s="201"/>
      <c r="L16" s="205"/>
      <c r="M16" s="61"/>
    </row>
    <row r="17" spans="1:13" ht="18">
      <c r="A17" s="271"/>
      <c r="B17" s="272"/>
      <c r="C17" s="64"/>
      <c r="D17" s="65"/>
      <c r="E17" s="66"/>
      <c r="F17" s="66"/>
      <c r="G17" s="273"/>
      <c r="H17" s="273"/>
      <c r="I17" s="273"/>
      <c r="J17" s="273"/>
      <c r="K17" s="141"/>
      <c r="L17" s="66"/>
      <c r="M17" s="37"/>
    </row>
    <row r="18" spans="1:13" ht="18">
      <c r="A18" s="59"/>
      <c r="B18" s="274"/>
      <c r="C18" s="60"/>
      <c r="D18" s="61"/>
      <c r="E18" s="62"/>
      <c r="F18" s="62"/>
      <c r="G18" s="38"/>
      <c r="H18" s="38"/>
      <c r="I18" s="38"/>
      <c r="J18" s="38"/>
      <c r="K18" s="275"/>
      <c r="L18" s="62"/>
      <c r="M18" s="37"/>
    </row>
    <row r="19" spans="1:13" ht="18">
      <c r="A19" s="59"/>
      <c r="B19" s="274"/>
      <c r="C19" s="60"/>
      <c r="D19" s="61"/>
      <c r="E19" s="62"/>
      <c r="F19" s="62"/>
      <c r="G19" s="38"/>
      <c r="H19" s="38"/>
      <c r="I19" s="38"/>
      <c r="J19" s="38"/>
      <c r="K19" s="275"/>
      <c r="L19" s="62"/>
      <c r="M19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M22"/>
  <sheetViews>
    <sheetView zoomScaleNormal="100" workbookViewId="0">
      <selection activeCell="C30" sqref="C30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31.265625" bestFit="1" customWidth="1"/>
    <col min="5" max="5" width="10.73046875" customWidth="1"/>
    <col min="6" max="6" width="7.3984375" bestFit="1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355" t="s">
        <v>1</v>
      </c>
      <c r="B4" s="26" t="s">
        <v>2</v>
      </c>
      <c r="C4" s="11" t="s">
        <v>3</v>
      </c>
      <c r="D4" s="366" t="s">
        <v>4</v>
      </c>
      <c r="E4" s="366" t="s">
        <v>654</v>
      </c>
      <c r="F4" s="365" t="s">
        <v>5</v>
      </c>
      <c r="G4" s="365"/>
      <c r="H4" s="365"/>
      <c r="I4" s="365"/>
      <c r="J4" s="365"/>
      <c r="K4" s="367" t="s">
        <v>9</v>
      </c>
      <c r="L4" s="366" t="s">
        <v>6</v>
      </c>
      <c r="M4" s="353"/>
    </row>
    <row r="5" spans="1:13" ht="18">
      <c r="A5" s="356"/>
      <c r="B5" s="27" t="s">
        <v>7</v>
      </c>
      <c r="C5" s="13" t="s">
        <v>8</v>
      </c>
      <c r="D5" s="366"/>
      <c r="E5" s="366"/>
      <c r="F5" s="21" t="s">
        <v>32</v>
      </c>
      <c r="G5" s="21" t="s">
        <v>33</v>
      </c>
      <c r="H5" s="21" t="s">
        <v>34</v>
      </c>
      <c r="I5" s="21" t="s">
        <v>35</v>
      </c>
      <c r="J5" s="21" t="s">
        <v>37</v>
      </c>
      <c r="K5" s="367"/>
      <c r="L5" s="366"/>
      <c r="M5" s="353"/>
    </row>
    <row r="6" spans="1:13" ht="18">
      <c r="A6" s="108">
        <v>1</v>
      </c>
      <c r="B6" s="46" t="s">
        <v>1048</v>
      </c>
      <c r="C6" s="35" t="s">
        <v>1049</v>
      </c>
      <c r="D6" s="36" t="s">
        <v>1050</v>
      </c>
      <c r="E6" s="9" t="s">
        <v>39</v>
      </c>
      <c r="F6" s="9" t="s">
        <v>689</v>
      </c>
      <c r="G6" s="4">
        <v>1</v>
      </c>
      <c r="H6" s="4"/>
      <c r="I6" s="4"/>
      <c r="J6" s="4"/>
      <c r="K6" s="71">
        <v>3000</v>
      </c>
      <c r="L6" s="9" t="s">
        <v>2668</v>
      </c>
      <c r="M6" s="37"/>
    </row>
    <row r="7" spans="1:13" ht="18">
      <c r="A7" s="108">
        <v>2</v>
      </c>
      <c r="B7" s="46">
        <v>18098</v>
      </c>
      <c r="C7" s="35" t="s">
        <v>1702</v>
      </c>
      <c r="D7" s="36" t="s">
        <v>1059</v>
      </c>
      <c r="E7" s="9" t="s">
        <v>39</v>
      </c>
      <c r="F7" s="9" t="s">
        <v>40</v>
      </c>
      <c r="G7" s="4">
        <v>1</v>
      </c>
      <c r="H7" s="4"/>
      <c r="I7" s="4"/>
      <c r="J7" s="4"/>
      <c r="K7" s="71">
        <v>23000</v>
      </c>
      <c r="L7" s="9" t="s">
        <v>2668</v>
      </c>
      <c r="M7" s="61"/>
    </row>
    <row r="8" spans="1:13" ht="18">
      <c r="A8" s="19">
        <v>3</v>
      </c>
      <c r="B8" s="9" t="s">
        <v>2886</v>
      </c>
      <c r="C8" s="36"/>
      <c r="D8" s="16" t="s">
        <v>2887</v>
      </c>
      <c r="E8" s="9" t="s">
        <v>36</v>
      </c>
      <c r="F8" s="17" t="s">
        <v>46</v>
      </c>
      <c r="G8" s="80"/>
      <c r="H8" s="80"/>
      <c r="I8" s="80"/>
      <c r="J8" s="80">
        <v>1</v>
      </c>
      <c r="K8" s="324">
        <v>1450</v>
      </c>
      <c r="L8" s="9"/>
      <c r="M8" s="61"/>
    </row>
    <row r="9" spans="1:13" ht="18">
      <c r="A9" s="108">
        <v>4</v>
      </c>
      <c r="B9" s="46">
        <v>20956</v>
      </c>
      <c r="C9" s="35" t="s">
        <v>1128</v>
      </c>
      <c r="D9" s="36" t="s">
        <v>1129</v>
      </c>
      <c r="E9" s="9" t="s">
        <v>36</v>
      </c>
      <c r="F9" s="9" t="s">
        <v>43</v>
      </c>
      <c r="G9" s="4">
        <v>1</v>
      </c>
      <c r="H9" s="4"/>
      <c r="I9" s="4"/>
      <c r="J9" s="4"/>
      <c r="K9" s="71">
        <v>17900</v>
      </c>
      <c r="L9" s="9" t="s">
        <v>2669</v>
      </c>
    </row>
    <row r="10" spans="1:13" ht="18">
      <c r="A10" s="108">
        <v>5</v>
      </c>
      <c r="B10" s="111" t="s">
        <v>1134</v>
      </c>
      <c r="C10" s="35" t="s">
        <v>1135</v>
      </c>
      <c r="D10" s="36" t="s">
        <v>1136</v>
      </c>
      <c r="E10" s="9" t="s">
        <v>36</v>
      </c>
      <c r="F10" s="9" t="s">
        <v>62</v>
      </c>
      <c r="G10" s="4">
        <v>1</v>
      </c>
      <c r="H10" s="4"/>
      <c r="I10" s="4"/>
      <c r="J10" s="4"/>
      <c r="K10" s="71">
        <v>25900</v>
      </c>
      <c r="L10" s="9" t="s">
        <v>2670</v>
      </c>
      <c r="M10" s="264" t="s">
        <v>2409</v>
      </c>
    </row>
    <row r="11" spans="1:13" ht="18">
      <c r="A11" s="19">
        <v>6</v>
      </c>
      <c r="B11" s="145" t="s">
        <v>2710</v>
      </c>
      <c r="C11" s="200" t="s">
        <v>2711</v>
      </c>
      <c r="D11" s="146" t="s">
        <v>2712</v>
      </c>
      <c r="E11" s="108" t="s">
        <v>36</v>
      </c>
      <c r="F11" s="108" t="s">
        <v>91</v>
      </c>
      <c r="G11" s="108">
        <v>6</v>
      </c>
      <c r="H11" s="108"/>
      <c r="I11" s="108"/>
      <c r="J11" s="108"/>
      <c r="K11" s="207">
        <v>2600</v>
      </c>
      <c r="L11" s="108"/>
      <c r="M11" s="61"/>
    </row>
    <row r="12" spans="1:13" ht="18">
      <c r="A12" s="108">
        <v>7</v>
      </c>
      <c r="B12" s="145" t="s">
        <v>2710</v>
      </c>
      <c r="C12" s="200" t="s">
        <v>2713</v>
      </c>
      <c r="D12" s="146" t="s">
        <v>2714</v>
      </c>
      <c r="E12" s="108" t="s">
        <v>36</v>
      </c>
      <c r="F12" s="108" t="s">
        <v>2715</v>
      </c>
      <c r="G12" s="108">
        <v>12</v>
      </c>
      <c r="H12" s="108"/>
      <c r="I12" s="108"/>
      <c r="J12" s="108"/>
      <c r="K12" s="207">
        <v>1550</v>
      </c>
      <c r="L12" s="108"/>
      <c r="M12" s="61"/>
    </row>
    <row r="13" spans="1:13" ht="18">
      <c r="A13" s="108">
        <v>8</v>
      </c>
      <c r="B13" s="145" t="s">
        <v>2716</v>
      </c>
      <c r="C13" s="200" t="s">
        <v>2717</v>
      </c>
      <c r="D13" s="146" t="s">
        <v>2718</v>
      </c>
      <c r="E13" s="108" t="s">
        <v>36</v>
      </c>
      <c r="F13" s="108" t="s">
        <v>80</v>
      </c>
      <c r="G13" s="108">
        <v>5</v>
      </c>
      <c r="H13" s="108"/>
      <c r="I13" s="108"/>
      <c r="J13" s="108"/>
      <c r="K13" s="207">
        <v>1740</v>
      </c>
      <c r="L13" s="108" t="s">
        <v>1831</v>
      </c>
      <c r="M13" s="61"/>
    </row>
    <row r="14" spans="1:13" ht="18">
      <c r="A14" s="19">
        <v>9</v>
      </c>
      <c r="B14" s="145" t="s">
        <v>2872</v>
      </c>
      <c r="C14" s="146" t="s">
        <v>2885</v>
      </c>
      <c r="D14" s="146" t="s">
        <v>2808</v>
      </c>
      <c r="E14" s="108" t="s">
        <v>36</v>
      </c>
      <c r="F14" s="108" t="s">
        <v>40</v>
      </c>
      <c r="G14" s="108">
        <v>1</v>
      </c>
      <c r="H14" s="108"/>
      <c r="I14" s="108"/>
      <c r="J14" s="108"/>
      <c r="K14" s="207">
        <v>1350</v>
      </c>
      <c r="L14" s="108" t="s">
        <v>1831</v>
      </c>
      <c r="M14" s="61"/>
    </row>
    <row r="15" spans="1:13" ht="18">
      <c r="A15" s="108">
        <v>10</v>
      </c>
      <c r="B15" s="46">
        <v>19510</v>
      </c>
      <c r="C15" s="35" t="s">
        <v>1115</v>
      </c>
      <c r="D15" s="36" t="s">
        <v>1116</v>
      </c>
      <c r="E15" s="9" t="s">
        <v>36</v>
      </c>
      <c r="F15" s="9" t="s">
        <v>40</v>
      </c>
      <c r="G15" s="4"/>
      <c r="H15" s="4"/>
      <c r="I15" s="4"/>
      <c r="J15" s="4">
        <v>1</v>
      </c>
      <c r="K15" s="71">
        <v>2050</v>
      </c>
      <c r="L15" s="9" t="s">
        <v>1117</v>
      </c>
      <c r="M15" s="61"/>
    </row>
    <row r="16" spans="1:13" ht="18">
      <c r="A16" s="108">
        <v>11</v>
      </c>
      <c r="B16" s="46">
        <v>19535</v>
      </c>
      <c r="C16" s="35" t="s">
        <v>1120</v>
      </c>
      <c r="D16" s="36" t="s">
        <v>1121</v>
      </c>
      <c r="E16" s="9" t="s">
        <v>36</v>
      </c>
      <c r="F16" s="9" t="s">
        <v>121</v>
      </c>
      <c r="G16" s="4"/>
      <c r="H16" s="4"/>
      <c r="I16" s="4"/>
      <c r="J16" s="4">
        <v>1</v>
      </c>
      <c r="K16" s="71">
        <v>4150</v>
      </c>
      <c r="L16" s="9" t="s">
        <v>1117</v>
      </c>
      <c r="M16" s="61"/>
    </row>
    <row r="17" spans="1:13" ht="18">
      <c r="A17" s="108"/>
      <c r="B17" s="145"/>
      <c r="C17" s="146"/>
      <c r="D17" s="146"/>
      <c r="E17" s="108"/>
      <c r="F17" s="108"/>
      <c r="G17" s="108"/>
      <c r="H17" s="108"/>
      <c r="I17" s="108"/>
      <c r="J17" s="108"/>
      <c r="K17" s="207"/>
      <c r="L17" s="108"/>
      <c r="M17" s="61"/>
    </row>
    <row r="18" spans="1:13" ht="18">
      <c r="A18" s="108"/>
      <c r="B18" s="108"/>
      <c r="C18" s="146"/>
      <c r="D18" s="146"/>
      <c r="E18" s="108"/>
      <c r="F18" s="4"/>
      <c r="G18" s="4"/>
      <c r="H18" s="4"/>
      <c r="I18" s="4"/>
      <c r="J18" s="4"/>
      <c r="K18" s="203"/>
      <c r="L18" s="108"/>
      <c r="M18" s="37"/>
    </row>
    <row r="19" spans="1:13" ht="18">
      <c r="A19" s="205"/>
      <c r="B19" s="205"/>
      <c r="C19" s="206"/>
      <c r="D19" s="206" t="s">
        <v>2888</v>
      </c>
      <c r="E19" s="205"/>
      <c r="F19" s="171" t="s">
        <v>1708</v>
      </c>
      <c r="G19" s="171">
        <f>SUM(G6:G16)</f>
        <v>28</v>
      </c>
      <c r="H19" s="171"/>
      <c r="I19" s="171"/>
      <c r="J19" s="171">
        <v>3</v>
      </c>
      <c r="K19" s="201"/>
      <c r="L19" s="205"/>
      <c r="M19" s="61"/>
    </row>
    <row r="20" spans="1:13" ht="18">
      <c r="A20" s="271"/>
      <c r="B20" s="272"/>
      <c r="C20" s="64"/>
      <c r="D20" s="65"/>
      <c r="E20" s="66"/>
      <c r="F20" s="66"/>
      <c r="G20" s="273"/>
      <c r="H20" s="273"/>
      <c r="I20" s="273"/>
      <c r="J20" s="273"/>
      <c r="K20" s="141"/>
      <c r="L20" s="66"/>
      <c r="M20" s="37"/>
    </row>
    <row r="21" spans="1:13" ht="18">
      <c r="A21" s="59"/>
      <c r="B21" s="274"/>
      <c r="C21" s="60"/>
      <c r="D21" s="61"/>
      <c r="E21" s="62"/>
      <c r="F21" s="62"/>
      <c r="G21" s="38"/>
      <c r="H21" s="38"/>
      <c r="I21" s="38"/>
      <c r="J21" s="38"/>
      <c r="K21" s="275"/>
      <c r="L21" s="62"/>
      <c r="M21" s="37"/>
    </row>
    <row r="22" spans="1:13" ht="18">
      <c r="A22" s="59"/>
      <c r="B22" s="274"/>
      <c r="C22" s="60"/>
      <c r="D22" s="61"/>
      <c r="E22" s="62"/>
      <c r="F22" s="62"/>
      <c r="G22" s="38"/>
      <c r="H22" s="38"/>
      <c r="I22" s="38"/>
      <c r="J22" s="38"/>
      <c r="K22" s="275"/>
      <c r="L22" s="62"/>
      <c r="M22" s="37"/>
    </row>
  </sheetData>
  <mergeCells count="10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4:A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M45"/>
  <sheetViews>
    <sheetView zoomScale="85" zoomScaleNormal="85" workbookViewId="0">
      <selection activeCell="J46" sqref="J46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19510</v>
      </c>
      <c r="C6" s="35" t="s">
        <v>1118</v>
      </c>
      <c r="D6" s="36" t="s">
        <v>1119</v>
      </c>
      <c r="E6" s="9" t="s">
        <v>36</v>
      </c>
      <c r="F6" s="9" t="s">
        <v>43</v>
      </c>
      <c r="G6" s="81"/>
      <c r="H6" s="81"/>
      <c r="I6" s="81"/>
      <c r="J6" s="1">
        <v>1</v>
      </c>
      <c r="K6" s="71">
        <v>4900</v>
      </c>
      <c r="L6" s="9" t="s">
        <v>37</v>
      </c>
      <c r="M6" s="61"/>
    </row>
    <row r="7" spans="1:13" ht="18">
      <c r="A7" s="30">
        <v>2</v>
      </c>
      <c r="B7" s="82" t="s">
        <v>2719</v>
      </c>
      <c r="C7" s="137" t="s">
        <v>2720</v>
      </c>
      <c r="D7" s="84" t="s">
        <v>2721</v>
      </c>
      <c r="E7" s="108" t="s">
        <v>51</v>
      </c>
      <c r="F7" s="108" t="s">
        <v>40</v>
      </c>
      <c r="G7" s="108">
        <v>1</v>
      </c>
      <c r="H7" s="108"/>
      <c r="I7" s="108"/>
      <c r="J7" s="108"/>
      <c r="K7" s="85">
        <v>4345</v>
      </c>
      <c r="L7" s="80" t="s">
        <v>2722</v>
      </c>
      <c r="M7" s="61"/>
    </row>
    <row r="8" spans="1:13" ht="18">
      <c r="A8" s="30"/>
      <c r="B8" s="80"/>
      <c r="C8" s="139"/>
      <c r="D8" s="84"/>
      <c r="E8" s="80"/>
      <c r="F8" s="81"/>
      <c r="G8" s="81"/>
      <c r="H8" s="81"/>
      <c r="I8" s="81"/>
      <c r="J8" s="1"/>
      <c r="K8" s="142"/>
      <c r="L8" s="80"/>
      <c r="M8" s="37"/>
    </row>
    <row r="9" spans="1:13" ht="18">
      <c r="A9" s="205"/>
      <c r="B9" s="205"/>
      <c r="C9" s="206"/>
      <c r="D9" s="206" t="s">
        <v>2723</v>
      </c>
      <c r="E9" s="205"/>
      <c r="F9" s="171" t="s">
        <v>1708</v>
      </c>
      <c r="G9" s="171">
        <v>1</v>
      </c>
      <c r="H9" s="171"/>
      <c r="I9" s="171"/>
      <c r="J9" s="171">
        <v>1</v>
      </c>
      <c r="K9" s="201"/>
      <c r="L9" s="205"/>
      <c r="M9" s="61"/>
    </row>
    <row r="10" spans="1:13" ht="18">
      <c r="A10" s="271"/>
      <c r="B10" s="272"/>
      <c r="C10" s="64"/>
      <c r="D10" s="65"/>
      <c r="E10" s="66"/>
      <c r="F10" s="66"/>
      <c r="G10" s="273"/>
      <c r="H10" s="273"/>
      <c r="I10" s="273"/>
      <c r="J10" s="273"/>
      <c r="K10" s="141"/>
      <c r="L10" s="66"/>
      <c r="M10" s="37"/>
    </row>
    <row r="11" spans="1:13" ht="18">
      <c r="A11" s="59"/>
      <c r="B11" s="274"/>
      <c r="C11" s="60"/>
      <c r="D11" s="61"/>
      <c r="E11" s="62"/>
      <c r="F11" s="62"/>
      <c r="G11" s="38"/>
      <c r="H11" s="38"/>
      <c r="I11" s="38"/>
      <c r="J11" s="38"/>
      <c r="K11" s="275"/>
      <c r="L11" s="62"/>
      <c r="M11" s="37"/>
    </row>
    <row r="12" spans="1:13" ht="18">
      <c r="A12" s="59"/>
      <c r="B12" s="274"/>
      <c r="C12" s="60"/>
      <c r="D12" s="61"/>
      <c r="E12" s="62"/>
      <c r="F12" s="62"/>
      <c r="G12" s="38"/>
      <c r="H12" s="38"/>
      <c r="I12" s="38"/>
      <c r="J12" s="38"/>
      <c r="K12" s="275"/>
      <c r="L12" s="62"/>
      <c r="M12" s="37"/>
    </row>
    <row r="45" spans="10:10">
      <c r="J45">
        <f>44+22+2+1+9+11+2</f>
        <v>91</v>
      </c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M142"/>
  <sheetViews>
    <sheetView topLeftCell="A34" zoomScale="115" zoomScaleNormal="115" workbookViewId="0">
      <selection activeCell="D60" sqref="D60"/>
    </sheetView>
  </sheetViews>
  <sheetFormatPr defaultRowHeight="14.25"/>
  <cols>
    <col min="1" max="1" width="4" customWidth="1"/>
    <col min="2" max="2" width="10.73046875" customWidth="1"/>
    <col min="3" max="3" width="19.59765625" bestFit="1" customWidth="1"/>
    <col min="4" max="4" width="30.863281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2577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>
        <v>32252</v>
      </c>
      <c r="C6" s="35" t="s">
        <v>1304</v>
      </c>
      <c r="D6" s="35" t="s">
        <v>1305</v>
      </c>
      <c r="E6" s="9" t="s">
        <v>51</v>
      </c>
      <c r="F6" s="9" t="s">
        <v>374</v>
      </c>
      <c r="G6" s="81">
        <v>1</v>
      </c>
      <c r="H6" s="81"/>
      <c r="I6" s="81"/>
      <c r="J6" s="1"/>
      <c r="K6" s="70">
        <v>3800</v>
      </c>
      <c r="L6" s="9" t="s">
        <v>1309</v>
      </c>
      <c r="M6" s="37"/>
    </row>
    <row r="7" spans="1:13" ht="18">
      <c r="A7" s="30">
        <v>2</v>
      </c>
      <c r="B7" s="34" t="s">
        <v>1306</v>
      </c>
      <c r="C7" s="35" t="s">
        <v>1307</v>
      </c>
      <c r="D7" s="35" t="s">
        <v>1308</v>
      </c>
      <c r="E7" s="9" t="s">
        <v>51</v>
      </c>
      <c r="F7" s="9" t="s">
        <v>510</v>
      </c>
      <c r="G7" s="81">
        <v>2</v>
      </c>
      <c r="H7" s="81"/>
      <c r="I7" s="81"/>
      <c r="J7" s="1"/>
      <c r="K7" s="70">
        <v>3800</v>
      </c>
      <c r="L7" s="9"/>
      <c r="M7" s="37"/>
    </row>
    <row r="8" spans="1:13" ht="18">
      <c r="A8" s="30">
        <v>3</v>
      </c>
      <c r="B8" s="34">
        <v>33081</v>
      </c>
      <c r="C8" s="35" t="s">
        <v>1311</v>
      </c>
      <c r="D8" s="35" t="s">
        <v>1312</v>
      </c>
      <c r="E8" s="9" t="s">
        <v>51</v>
      </c>
      <c r="F8" s="9" t="s">
        <v>374</v>
      </c>
      <c r="G8" s="81">
        <v>1</v>
      </c>
      <c r="H8" s="81"/>
      <c r="I8" s="81"/>
      <c r="J8" s="1"/>
      <c r="K8" s="70">
        <v>8000</v>
      </c>
      <c r="L8" s="9">
        <v>545</v>
      </c>
      <c r="M8" s="38"/>
    </row>
    <row r="9" spans="1:13" ht="18">
      <c r="A9" s="30">
        <v>4</v>
      </c>
      <c r="B9" s="34">
        <v>34682</v>
      </c>
      <c r="C9" s="89" t="s">
        <v>1313</v>
      </c>
      <c r="D9" s="35" t="s">
        <v>505</v>
      </c>
      <c r="E9" s="9" t="s">
        <v>36</v>
      </c>
      <c r="F9" s="9" t="s">
        <v>63</v>
      </c>
      <c r="G9" s="81">
        <v>2</v>
      </c>
      <c r="H9" s="81"/>
      <c r="I9" s="81"/>
      <c r="J9" s="1"/>
      <c r="K9" s="70">
        <v>35000</v>
      </c>
      <c r="L9" s="9">
        <v>545</v>
      </c>
    </row>
    <row r="10" spans="1:13" ht="18">
      <c r="A10" s="30">
        <v>5</v>
      </c>
      <c r="B10" s="34">
        <v>34863</v>
      </c>
      <c r="C10" s="35" t="s">
        <v>1314</v>
      </c>
      <c r="D10" s="35" t="s">
        <v>1315</v>
      </c>
      <c r="E10" s="9" t="s">
        <v>51</v>
      </c>
      <c r="F10" s="9" t="s">
        <v>834</v>
      </c>
      <c r="G10" s="81">
        <v>40</v>
      </c>
      <c r="H10" s="81"/>
      <c r="I10" s="81"/>
      <c r="J10" s="1"/>
      <c r="K10" s="70">
        <v>300</v>
      </c>
      <c r="L10" s="9" t="s">
        <v>2671</v>
      </c>
    </row>
    <row r="11" spans="1:13" ht="18">
      <c r="A11" s="30">
        <v>6</v>
      </c>
      <c r="B11" s="46">
        <v>15347</v>
      </c>
      <c r="C11" s="35" t="s">
        <v>1366</v>
      </c>
      <c r="D11" s="35" t="s">
        <v>656</v>
      </c>
      <c r="E11" s="9" t="s">
        <v>51</v>
      </c>
      <c r="F11" s="9" t="s">
        <v>62</v>
      </c>
      <c r="G11" s="81"/>
      <c r="H11" s="81"/>
      <c r="I11" s="81"/>
      <c r="J11" s="4">
        <v>1</v>
      </c>
      <c r="K11" s="70">
        <v>4500</v>
      </c>
      <c r="L11" s="9" t="s">
        <v>1367</v>
      </c>
    </row>
    <row r="12" spans="1:13" ht="18">
      <c r="A12" s="30">
        <v>7</v>
      </c>
      <c r="B12" s="34">
        <v>37063</v>
      </c>
      <c r="C12" s="35" t="s">
        <v>78</v>
      </c>
      <c r="D12" s="35" t="s">
        <v>79</v>
      </c>
      <c r="E12" s="9" t="s">
        <v>51</v>
      </c>
      <c r="F12" s="9" t="s">
        <v>43</v>
      </c>
      <c r="G12" s="81">
        <v>1</v>
      </c>
      <c r="H12" s="81"/>
      <c r="I12" s="81"/>
      <c r="J12" s="1"/>
      <c r="K12" s="70">
        <v>4600</v>
      </c>
      <c r="L12" s="9" t="s">
        <v>1334</v>
      </c>
    </row>
    <row r="13" spans="1:13" ht="18">
      <c r="A13" s="30">
        <v>8</v>
      </c>
      <c r="B13" s="34">
        <v>37100</v>
      </c>
      <c r="C13" s="35" t="s">
        <v>1335</v>
      </c>
      <c r="D13" s="36" t="s">
        <v>111</v>
      </c>
      <c r="E13" s="9" t="s">
        <v>51</v>
      </c>
      <c r="F13" s="9" t="s">
        <v>43</v>
      </c>
      <c r="G13" s="81">
        <v>1</v>
      </c>
      <c r="H13" s="81"/>
      <c r="I13" s="81"/>
      <c r="J13" s="1"/>
      <c r="K13" s="70">
        <v>9202</v>
      </c>
      <c r="L13" s="9" t="s">
        <v>1336</v>
      </c>
    </row>
    <row r="14" spans="1:13" ht="18">
      <c r="A14" s="30">
        <v>9</v>
      </c>
      <c r="B14" s="34">
        <v>37102</v>
      </c>
      <c r="C14" s="89" t="s">
        <v>1339</v>
      </c>
      <c r="D14" s="35" t="s">
        <v>486</v>
      </c>
      <c r="E14" s="9" t="s">
        <v>51</v>
      </c>
      <c r="F14" s="9" t="s">
        <v>858</v>
      </c>
      <c r="G14" s="81">
        <v>5</v>
      </c>
      <c r="H14" s="81"/>
      <c r="I14" s="81"/>
      <c r="J14" s="1"/>
      <c r="K14" s="70">
        <v>4922</v>
      </c>
      <c r="L14" s="9" t="s">
        <v>1334</v>
      </c>
    </row>
    <row r="15" spans="1:13" ht="18">
      <c r="A15" s="30">
        <v>10</v>
      </c>
      <c r="B15" s="34">
        <v>37103</v>
      </c>
      <c r="C15" s="89" t="s">
        <v>1340</v>
      </c>
      <c r="D15" s="35" t="s">
        <v>1341</v>
      </c>
      <c r="E15" s="9" t="s">
        <v>51</v>
      </c>
      <c r="F15" s="9" t="s">
        <v>858</v>
      </c>
      <c r="G15" s="81">
        <v>5</v>
      </c>
      <c r="H15" s="81"/>
      <c r="I15" s="81"/>
      <c r="J15" s="1"/>
      <c r="K15" s="70">
        <v>1750</v>
      </c>
      <c r="L15" s="9" t="s">
        <v>1342</v>
      </c>
    </row>
    <row r="16" spans="1:13" ht="18">
      <c r="A16" s="30">
        <v>11</v>
      </c>
      <c r="B16" s="34" t="s">
        <v>1343</v>
      </c>
      <c r="C16" s="35" t="s">
        <v>1344</v>
      </c>
      <c r="D16" s="35" t="s">
        <v>984</v>
      </c>
      <c r="E16" s="9" t="s">
        <v>51</v>
      </c>
      <c r="F16" s="9" t="s">
        <v>45</v>
      </c>
      <c r="G16" s="81">
        <v>1</v>
      </c>
      <c r="H16" s="81"/>
      <c r="I16" s="81"/>
      <c r="J16" s="1"/>
      <c r="K16" s="70">
        <v>19300</v>
      </c>
      <c r="L16" s="9" t="s">
        <v>1333</v>
      </c>
    </row>
    <row r="17" spans="1:13" ht="18">
      <c r="A17" s="30">
        <v>12</v>
      </c>
      <c r="B17" s="34" t="s">
        <v>1343</v>
      </c>
      <c r="C17" s="35" t="s">
        <v>1345</v>
      </c>
      <c r="D17" s="35" t="s">
        <v>1346</v>
      </c>
      <c r="E17" s="9" t="s">
        <v>51</v>
      </c>
      <c r="F17" s="9" t="s">
        <v>45</v>
      </c>
      <c r="G17" s="81">
        <v>1</v>
      </c>
      <c r="H17" s="81"/>
      <c r="I17" s="81"/>
      <c r="J17" s="1"/>
      <c r="K17" s="70">
        <v>29000</v>
      </c>
      <c r="L17" s="9" t="s">
        <v>1333</v>
      </c>
    </row>
    <row r="18" spans="1:13" ht="18">
      <c r="A18" s="30">
        <v>13</v>
      </c>
      <c r="B18" s="46" t="s">
        <v>1374</v>
      </c>
      <c r="C18" s="89" t="s">
        <v>1375</v>
      </c>
      <c r="D18" s="35" t="s">
        <v>1376</v>
      </c>
      <c r="E18" s="9" t="s">
        <v>51</v>
      </c>
      <c r="F18" s="9" t="s">
        <v>63</v>
      </c>
      <c r="G18" s="81">
        <v>2</v>
      </c>
      <c r="H18" s="81"/>
      <c r="I18" s="81"/>
      <c r="J18" s="1"/>
      <c r="K18" s="70">
        <v>28700</v>
      </c>
      <c r="L18" s="9"/>
    </row>
    <row r="19" spans="1:13" ht="18">
      <c r="A19" s="30">
        <v>14</v>
      </c>
      <c r="B19" s="34" t="s">
        <v>1351</v>
      </c>
      <c r="C19" s="89" t="s">
        <v>1352</v>
      </c>
      <c r="D19" s="35" t="s">
        <v>1353</v>
      </c>
      <c r="E19" s="9" t="s">
        <v>51</v>
      </c>
      <c r="F19" s="9" t="s">
        <v>62</v>
      </c>
      <c r="G19" s="81">
        <v>1</v>
      </c>
      <c r="H19" s="81"/>
      <c r="I19" s="81"/>
      <c r="J19" s="1"/>
      <c r="K19" s="70">
        <v>4900</v>
      </c>
      <c r="L19" s="9" t="s">
        <v>1293</v>
      </c>
    </row>
    <row r="20" spans="1:13" ht="18">
      <c r="A20" s="30">
        <v>15</v>
      </c>
      <c r="B20" s="34">
        <v>37876</v>
      </c>
      <c r="C20" s="89" t="s">
        <v>1355</v>
      </c>
      <c r="D20" s="35" t="s">
        <v>1356</v>
      </c>
      <c r="E20" s="9" t="s">
        <v>51</v>
      </c>
      <c r="F20" s="9" t="s">
        <v>268</v>
      </c>
      <c r="G20" s="4">
        <v>4</v>
      </c>
      <c r="H20" s="4"/>
      <c r="I20" s="4"/>
      <c r="J20" s="4"/>
      <c r="K20" s="70">
        <v>15000</v>
      </c>
      <c r="L20" s="52" t="s">
        <v>1357</v>
      </c>
    </row>
    <row r="21" spans="1:13" ht="18">
      <c r="A21" s="30">
        <v>16</v>
      </c>
      <c r="B21" s="55">
        <v>2546</v>
      </c>
      <c r="C21" s="56" t="s">
        <v>1361</v>
      </c>
      <c r="D21" s="57" t="s">
        <v>1362</v>
      </c>
      <c r="E21" s="58" t="s">
        <v>39</v>
      </c>
      <c r="F21" s="58" t="s">
        <v>85</v>
      </c>
      <c r="G21" s="81">
        <v>3</v>
      </c>
      <c r="H21" s="81"/>
      <c r="I21" s="4"/>
      <c r="J21" s="4"/>
      <c r="K21" s="70">
        <v>32500</v>
      </c>
      <c r="L21" s="58" t="s">
        <v>2926</v>
      </c>
    </row>
    <row r="22" spans="1:13" ht="18">
      <c r="A22" s="30">
        <v>17</v>
      </c>
      <c r="B22" s="46" t="s">
        <v>1414</v>
      </c>
      <c r="C22" s="35" t="s">
        <v>1415</v>
      </c>
      <c r="D22" s="36" t="s">
        <v>1416</v>
      </c>
      <c r="E22" s="9" t="s">
        <v>36</v>
      </c>
      <c r="F22" s="9" t="s">
        <v>121</v>
      </c>
      <c r="G22" s="81">
        <v>1</v>
      </c>
      <c r="H22" s="81"/>
      <c r="I22" s="81"/>
      <c r="J22" s="1"/>
      <c r="K22" s="155">
        <v>8500</v>
      </c>
      <c r="L22" s="9" t="s">
        <v>1398</v>
      </c>
    </row>
    <row r="23" spans="1:13" ht="18.600000000000001" customHeight="1">
      <c r="A23" s="30">
        <v>18</v>
      </c>
      <c r="B23" s="46" t="s">
        <v>1414</v>
      </c>
      <c r="C23" s="35" t="s">
        <v>971</v>
      </c>
      <c r="D23" s="36" t="s">
        <v>1417</v>
      </c>
      <c r="E23" s="9" t="s">
        <v>36</v>
      </c>
      <c r="F23" s="9" t="s">
        <v>40</v>
      </c>
      <c r="G23" s="81">
        <v>1</v>
      </c>
      <c r="H23" s="81"/>
      <c r="I23" s="81"/>
      <c r="J23" s="1"/>
      <c r="K23" s="155">
        <v>12000</v>
      </c>
      <c r="L23" s="9" t="s">
        <v>1398</v>
      </c>
    </row>
    <row r="24" spans="1:13" ht="18.600000000000001" customHeight="1">
      <c r="A24" s="30">
        <v>19</v>
      </c>
      <c r="B24" s="111" t="s">
        <v>2724</v>
      </c>
      <c r="C24" s="35"/>
      <c r="D24" s="35" t="s">
        <v>2725</v>
      </c>
      <c r="E24" s="9" t="s">
        <v>36</v>
      </c>
      <c r="F24" s="9" t="s">
        <v>40</v>
      </c>
      <c r="G24" s="9">
        <v>1</v>
      </c>
      <c r="H24" s="9"/>
      <c r="I24" s="9"/>
      <c r="J24" s="9"/>
      <c r="K24" s="126">
        <v>4900</v>
      </c>
      <c r="L24" s="9"/>
    </row>
    <row r="25" spans="1:13" ht="14.45" customHeight="1">
      <c r="A25" s="59"/>
      <c r="B25" s="274"/>
      <c r="C25" s="60"/>
      <c r="D25" s="60"/>
      <c r="E25" s="62"/>
      <c r="F25" s="62"/>
      <c r="G25" s="38"/>
      <c r="H25" s="38"/>
      <c r="I25" s="38"/>
      <c r="J25" s="38"/>
      <c r="K25" s="320"/>
      <c r="L25" s="59"/>
    </row>
    <row r="26" spans="1:13" ht="18">
      <c r="A26" s="59"/>
      <c r="B26" s="274"/>
      <c r="C26" s="60"/>
      <c r="D26" s="61"/>
      <c r="E26" s="62"/>
      <c r="F26" s="62"/>
      <c r="G26" s="38"/>
      <c r="H26" s="38"/>
      <c r="I26" s="38"/>
      <c r="J26" s="38"/>
      <c r="K26" s="275"/>
      <c r="L26" s="62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2.75" customHeight="1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2" spans="1:13" ht="18">
      <c r="A32" s="353" t="s">
        <v>0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</row>
    <row r="33" spans="1:13" ht="18">
      <c r="A33" s="353" t="s">
        <v>2577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</row>
    <row r="34" spans="1:13" ht="18">
      <c r="A34" s="354" t="s">
        <v>2554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</row>
    <row r="35" spans="1:13" ht="18">
      <c r="A35" s="10" t="s">
        <v>1</v>
      </c>
      <c r="B35" s="26" t="s">
        <v>2</v>
      </c>
      <c r="C35" s="11" t="s">
        <v>3</v>
      </c>
      <c r="D35" s="355" t="s">
        <v>4</v>
      </c>
      <c r="E35" s="355" t="s">
        <v>654</v>
      </c>
      <c r="F35" s="357" t="s">
        <v>5</v>
      </c>
      <c r="G35" s="358"/>
      <c r="H35" s="358"/>
      <c r="I35" s="358"/>
      <c r="J35" s="359"/>
      <c r="K35" s="360" t="s">
        <v>9</v>
      </c>
      <c r="L35" s="355" t="s">
        <v>6</v>
      </c>
    </row>
    <row r="36" spans="1:13" ht="18">
      <c r="A36" s="12"/>
      <c r="B36" s="27" t="s">
        <v>7</v>
      </c>
      <c r="C36" s="13" t="s">
        <v>8</v>
      </c>
      <c r="D36" s="356"/>
      <c r="E36" s="356"/>
      <c r="F36" s="8" t="s">
        <v>32</v>
      </c>
      <c r="G36" s="8" t="s">
        <v>33</v>
      </c>
      <c r="H36" s="8" t="s">
        <v>34</v>
      </c>
      <c r="I36" s="8" t="s">
        <v>35</v>
      </c>
      <c r="J36" s="21" t="s">
        <v>37</v>
      </c>
      <c r="K36" s="361"/>
      <c r="L36" s="356"/>
    </row>
    <row r="37" spans="1:13" ht="18">
      <c r="A37" s="30">
        <v>20</v>
      </c>
      <c r="B37" s="31">
        <v>44098</v>
      </c>
      <c r="C37" s="35"/>
      <c r="D37" s="36" t="s">
        <v>1705</v>
      </c>
      <c r="E37" s="9" t="s">
        <v>51</v>
      </c>
      <c r="F37" s="9"/>
      <c r="G37" s="9"/>
      <c r="H37" s="39"/>
      <c r="I37" s="28"/>
      <c r="J37" s="29"/>
      <c r="K37" s="199">
        <v>498000</v>
      </c>
      <c r="L37" s="80">
        <v>521</v>
      </c>
    </row>
    <row r="38" spans="1:13" ht="18">
      <c r="A38" s="30"/>
      <c r="B38" s="31"/>
      <c r="C38" s="32" t="s">
        <v>15</v>
      </c>
      <c r="D38" s="268" t="s">
        <v>2436</v>
      </c>
      <c r="E38" s="19"/>
      <c r="F38" s="9" t="s">
        <v>40</v>
      </c>
      <c r="G38" s="9">
        <v>1</v>
      </c>
      <c r="H38" s="28"/>
      <c r="I38" s="28"/>
      <c r="J38" s="29"/>
      <c r="K38" s="90">
        <v>267500</v>
      </c>
      <c r="L38" s="80">
        <v>521</v>
      </c>
      <c r="M38" s="264" t="s">
        <v>2409</v>
      </c>
    </row>
    <row r="39" spans="1:13" ht="18">
      <c r="A39" s="30"/>
      <c r="B39" s="31"/>
      <c r="C39" s="35" t="s">
        <v>187</v>
      </c>
      <c r="D39" s="36" t="s">
        <v>16</v>
      </c>
      <c r="E39" s="19"/>
      <c r="F39" s="9" t="s">
        <v>121</v>
      </c>
      <c r="G39" s="9">
        <v>1</v>
      </c>
      <c r="H39" s="28"/>
      <c r="I39" s="28"/>
      <c r="J39" s="29"/>
      <c r="K39" s="92">
        <v>2931.8</v>
      </c>
      <c r="L39" s="80" t="s">
        <v>2604</v>
      </c>
    </row>
    <row r="40" spans="1:13" ht="18">
      <c r="A40" s="30"/>
      <c r="B40" s="31"/>
      <c r="C40" s="35" t="s">
        <v>17</v>
      </c>
      <c r="D40" s="36" t="s">
        <v>18</v>
      </c>
      <c r="E40" s="19"/>
      <c r="F40" s="9" t="s">
        <v>45</v>
      </c>
      <c r="G40" s="9"/>
      <c r="H40" s="28"/>
      <c r="I40" s="28"/>
      <c r="J40" s="1">
        <v>1</v>
      </c>
      <c r="K40" s="91">
        <v>28783</v>
      </c>
      <c r="L40" s="80" t="s">
        <v>2604</v>
      </c>
      <c r="M40" s="264" t="s">
        <v>2409</v>
      </c>
    </row>
    <row r="41" spans="1:13" ht="18">
      <c r="A41" s="30"/>
      <c r="B41" s="31"/>
      <c r="C41" s="35" t="s">
        <v>19</v>
      </c>
      <c r="D41" s="36" t="s">
        <v>2437</v>
      </c>
      <c r="E41" s="19"/>
      <c r="F41" s="9" t="s">
        <v>40</v>
      </c>
      <c r="G41" s="9"/>
      <c r="H41" s="28"/>
      <c r="I41" s="28"/>
      <c r="J41" s="1">
        <v>1</v>
      </c>
      <c r="K41" s="91">
        <v>13803</v>
      </c>
      <c r="L41" s="80" t="s">
        <v>2604</v>
      </c>
      <c r="M41" s="264" t="s">
        <v>2409</v>
      </c>
    </row>
    <row r="42" spans="1:13" ht="18">
      <c r="A42" s="30"/>
      <c r="B42" s="80"/>
      <c r="C42" s="89" t="s">
        <v>189</v>
      </c>
      <c r="D42" s="36" t="s">
        <v>188</v>
      </c>
      <c r="E42" s="19"/>
      <c r="F42" s="9" t="s">
        <v>917</v>
      </c>
      <c r="G42" s="28"/>
      <c r="H42" s="28"/>
      <c r="I42" s="28"/>
      <c r="J42" s="1">
        <v>1</v>
      </c>
      <c r="K42" s="93">
        <v>3745</v>
      </c>
      <c r="L42" s="80" t="s">
        <v>2604</v>
      </c>
    </row>
    <row r="43" spans="1:13" ht="18">
      <c r="A43" s="30"/>
      <c r="B43" s="80"/>
      <c r="C43" s="35" t="s">
        <v>22</v>
      </c>
      <c r="D43" s="36" t="s">
        <v>23</v>
      </c>
      <c r="E43" s="19"/>
      <c r="F43" s="9" t="s">
        <v>916</v>
      </c>
      <c r="G43" s="28"/>
      <c r="H43" s="28"/>
      <c r="I43" s="28"/>
      <c r="J43" s="1">
        <v>1</v>
      </c>
      <c r="K43" s="91">
        <v>2354</v>
      </c>
      <c r="L43" s="80" t="s">
        <v>2604</v>
      </c>
    </row>
    <row r="44" spans="1:13" ht="18">
      <c r="A44" s="30"/>
      <c r="B44" s="80"/>
      <c r="C44" s="35" t="s">
        <v>190</v>
      </c>
      <c r="D44" s="36" t="s">
        <v>191</v>
      </c>
      <c r="E44" s="19"/>
      <c r="F44" s="9" t="s">
        <v>916</v>
      </c>
      <c r="G44" s="28"/>
      <c r="H44" s="28"/>
      <c r="I44" s="28"/>
      <c r="J44" s="1">
        <v>1</v>
      </c>
      <c r="K44" s="93">
        <v>6955</v>
      </c>
      <c r="L44" s="80" t="s">
        <v>2604</v>
      </c>
    </row>
    <row r="45" spans="1:13" ht="18">
      <c r="A45" s="30"/>
      <c r="B45" s="2"/>
      <c r="C45" s="35" t="s">
        <v>192</v>
      </c>
      <c r="D45" s="69" t="s">
        <v>2438</v>
      </c>
      <c r="E45" s="9"/>
      <c r="F45" s="9" t="s">
        <v>43</v>
      </c>
      <c r="G45" s="81">
        <v>1</v>
      </c>
      <c r="H45" s="28"/>
      <c r="I45" s="39"/>
      <c r="J45" s="39"/>
      <c r="K45" s="70">
        <v>139100</v>
      </c>
      <c r="L45" s="80">
        <v>244</v>
      </c>
      <c r="M45" s="264" t="s">
        <v>2409</v>
      </c>
    </row>
    <row r="46" spans="1:13" ht="18">
      <c r="A46" s="30"/>
      <c r="B46" s="108"/>
      <c r="C46" s="35" t="s">
        <v>20</v>
      </c>
      <c r="D46" s="36" t="s">
        <v>21</v>
      </c>
      <c r="E46" s="9"/>
      <c r="F46" s="9" t="s">
        <v>40</v>
      </c>
      <c r="G46" s="81">
        <v>1</v>
      </c>
      <c r="H46" s="28"/>
      <c r="I46" s="39"/>
      <c r="J46" s="39"/>
      <c r="K46" s="70">
        <v>6955</v>
      </c>
      <c r="L46" s="80" t="s">
        <v>2604</v>
      </c>
    </row>
    <row r="47" spans="1:13" ht="18">
      <c r="A47" s="30"/>
      <c r="B47" s="108"/>
      <c r="C47" s="89" t="s">
        <v>915</v>
      </c>
      <c r="D47" s="47" t="s">
        <v>2439</v>
      </c>
      <c r="E47" s="9"/>
      <c r="F47" s="9" t="s">
        <v>43</v>
      </c>
      <c r="G47" s="4">
        <v>1</v>
      </c>
      <c r="H47" s="39"/>
      <c r="I47" s="39"/>
      <c r="J47" s="39"/>
      <c r="K47" s="70">
        <v>20202</v>
      </c>
      <c r="L47" s="80" t="s">
        <v>2604</v>
      </c>
      <c r="M47" s="264" t="s">
        <v>2409</v>
      </c>
    </row>
    <row r="48" spans="1:13" ht="18">
      <c r="A48" s="30"/>
      <c r="B48" s="145"/>
      <c r="C48" s="35" t="s">
        <v>24</v>
      </c>
      <c r="D48" s="36" t="s">
        <v>918</v>
      </c>
      <c r="E48" s="9"/>
      <c r="F48" s="9" t="s">
        <v>40</v>
      </c>
      <c r="G48" s="4">
        <v>1</v>
      </c>
      <c r="H48" s="39"/>
      <c r="I48" s="39"/>
      <c r="J48" s="39"/>
      <c r="K48" s="70">
        <v>1926</v>
      </c>
      <c r="L48" s="80" t="s">
        <v>2604</v>
      </c>
    </row>
    <row r="49" spans="1:13" ht="18">
      <c r="A49" s="30">
        <v>21</v>
      </c>
      <c r="B49" s="111" t="s">
        <v>2728</v>
      </c>
      <c r="C49" s="35" t="s">
        <v>2729</v>
      </c>
      <c r="D49" s="35" t="s">
        <v>359</v>
      </c>
      <c r="E49" s="9" t="s">
        <v>51</v>
      </c>
      <c r="F49" s="9" t="s">
        <v>43</v>
      </c>
      <c r="G49" s="9">
        <v>1</v>
      </c>
      <c r="H49" s="9"/>
      <c r="I49" s="9"/>
      <c r="J49" s="9"/>
      <c r="K49" s="126">
        <v>4800</v>
      </c>
      <c r="L49" s="9"/>
    </row>
    <row r="50" spans="1:13" ht="18">
      <c r="A50" s="30">
        <v>22</v>
      </c>
      <c r="B50" s="55">
        <v>35255</v>
      </c>
      <c r="C50" s="56" t="s">
        <v>1316</v>
      </c>
      <c r="D50" s="56" t="s">
        <v>1303</v>
      </c>
      <c r="E50" s="58" t="s">
        <v>39</v>
      </c>
      <c r="F50" s="58" t="s">
        <v>43</v>
      </c>
      <c r="G50" s="81"/>
      <c r="H50" s="81"/>
      <c r="I50" s="81"/>
      <c r="J50" s="4">
        <v>1</v>
      </c>
      <c r="K50" s="72">
        <v>900</v>
      </c>
      <c r="L50" s="58">
        <v>545</v>
      </c>
    </row>
    <row r="51" spans="1:13" ht="18">
      <c r="A51" s="30">
        <v>23</v>
      </c>
      <c r="B51" s="34">
        <v>37102</v>
      </c>
      <c r="C51" s="35" t="s">
        <v>1337</v>
      </c>
      <c r="D51" s="36" t="s">
        <v>1338</v>
      </c>
      <c r="E51" s="9" t="s">
        <v>36</v>
      </c>
      <c r="F51" s="9" t="s">
        <v>40</v>
      </c>
      <c r="G51" s="81"/>
      <c r="H51" s="81"/>
      <c r="I51" s="81"/>
      <c r="J51" s="1">
        <v>1</v>
      </c>
      <c r="K51" s="70">
        <v>20000</v>
      </c>
      <c r="L51" s="9" t="s">
        <v>1336</v>
      </c>
    </row>
    <row r="52" spans="1:13" ht="18">
      <c r="A52" s="30">
        <v>24</v>
      </c>
      <c r="B52" s="46">
        <v>16601</v>
      </c>
      <c r="C52" s="35" t="s">
        <v>1377</v>
      </c>
      <c r="D52" s="36" t="s">
        <v>1378</v>
      </c>
      <c r="E52" s="9" t="s">
        <v>36</v>
      </c>
      <c r="F52" s="9" t="s">
        <v>1354</v>
      </c>
      <c r="G52" s="81"/>
      <c r="H52" s="81"/>
      <c r="I52" s="81"/>
      <c r="J52" s="1">
        <v>4</v>
      </c>
      <c r="K52" s="70">
        <v>3500</v>
      </c>
      <c r="L52" s="9" t="s">
        <v>1369</v>
      </c>
    </row>
    <row r="53" spans="1:13" ht="18">
      <c r="A53" s="30">
        <v>25</v>
      </c>
      <c r="B53" s="46">
        <v>16825</v>
      </c>
      <c r="C53" s="35" t="s">
        <v>1396</v>
      </c>
      <c r="D53" s="36" t="s">
        <v>202</v>
      </c>
      <c r="E53" s="9" t="s">
        <v>36</v>
      </c>
      <c r="F53" s="9" t="s">
        <v>1397</v>
      </c>
      <c r="G53" s="81">
        <v>31</v>
      </c>
      <c r="H53" s="81"/>
      <c r="I53" s="81"/>
      <c r="J53" s="1">
        <v>3</v>
      </c>
      <c r="K53" s="155">
        <v>900</v>
      </c>
      <c r="L53" s="9" t="s">
        <v>1398</v>
      </c>
    </row>
    <row r="54" spans="1:13" ht="18">
      <c r="A54" s="30">
        <v>26</v>
      </c>
      <c r="B54" s="45" t="s">
        <v>122</v>
      </c>
      <c r="C54" s="35" t="s">
        <v>1074</v>
      </c>
      <c r="D54" s="36" t="s">
        <v>123</v>
      </c>
      <c r="E54" s="9" t="s">
        <v>36</v>
      </c>
      <c r="F54" s="9" t="s">
        <v>40</v>
      </c>
      <c r="G54" s="81"/>
      <c r="H54" s="81"/>
      <c r="I54" s="4"/>
      <c r="J54" s="4">
        <v>1</v>
      </c>
      <c r="K54" s="70">
        <v>25400</v>
      </c>
      <c r="L54" s="9" t="s">
        <v>1399</v>
      </c>
    </row>
    <row r="55" spans="1:13" ht="18">
      <c r="A55" s="30">
        <v>27</v>
      </c>
      <c r="B55" s="111" t="s">
        <v>1544</v>
      </c>
      <c r="C55" s="35" t="s">
        <v>1543</v>
      </c>
      <c r="D55" s="35" t="s">
        <v>1541</v>
      </c>
      <c r="E55" s="9" t="s">
        <v>36</v>
      </c>
      <c r="F55" s="9" t="s">
        <v>40</v>
      </c>
      <c r="G55" s="81"/>
      <c r="H55" s="81"/>
      <c r="I55" s="81"/>
      <c r="J55" s="1">
        <v>1</v>
      </c>
      <c r="K55" s="70">
        <v>25540</v>
      </c>
      <c r="L55" s="9" t="s">
        <v>1401</v>
      </c>
    </row>
    <row r="56" spans="1:13" ht="18">
      <c r="A56" s="30">
        <v>28</v>
      </c>
      <c r="B56" s="34">
        <v>40752</v>
      </c>
      <c r="C56" s="35" t="s">
        <v>2726</v>
      </c>
      <c r="D56" s="300" t="s">
        <v>2727</v>
      </c>
      <c r="E56" s="9" t="s">
        <v>36</v>
      </c>
      <c r="F56" s="251" t="s">
        <v>548</v>
      </c>
      <c r="G56" s="9"/>
      <c r="H56" s="9"/>
      <c r="I56" s="9"/>
      <c r="J56" s="9">
        <v>2</v>
      </c>
      <c r="K56" s="301">
        <v>3700</v>
      </c>
      <c r="L56" s="9" t="s">
        <v>1293</v>
      </c>
    </row>
    <row r="57" spans="1:13" ht="18">
      <c r="A57" s="30">
        <v>29</v>
      </c>
      <c r="B57" s="46">
        <v>19961</v>
      </c>
      <c r="C57" s="35" t="s">
        <v>1404</v>
      </c>
      <c r="D57" s="36" t="s">
        <v>1405</v>
      </c>
      <c r="E57" s="9" t="s">
        <v>36</v>
      </c>
      <c r="F57" s="9" t="s">
        <v>121</v>
      </c>
      <c r="G57" s="81"/>
      <c r="H57" s="81"/>
      <c r="I57" s="81"/>
      <c r="J57" s="1">
        <v>1</v>
      </c>
      <c r="K57" s="155"/>
      <c r="L57" s="9"/>
    </row>
    <row r="58" spans="1:13" ht="18">
      <c r="A58" s="30"/>
      <c r="B58" s="46"/>
      <c r="C58" s="35"/>
      <c r="D58" s="36"/>
      <c r="E58" s="9"/>
      <c r="F58" s="9"/>
      <c r="G58" s="81"/>
      <c r="H58" s="81"/>
      <c r="I58" s="81"/>
      <c r="J58" s="1"/>
      <c r="K58" s="155"/>
      <c r="L58" s="9"/>
    </row>
    <row r="59" spans="1:13" ht="18">
      <c r="A59" s="205"/>
      <c r="B59" s="205"/>
      <c r="C59" s="206"/>
      <c r="D59" s="206" t="s">
        <v>2963</v>
      </c>
      <c r="E59" s="205"/>
      <c r="F59" s="171" t="s">
        <v>1708</v>
      </c>
      <c r="G59" s="171">
        <f>SUM(G37:G57,G6:G24)</f>
        <v>111</v>
      </c>
      <c r="H59" s="171"/>
      <c r="I59" s="171"/>
      <c r="J59" s="171">
        <f t="shared" ref="J59" si="0">SUM(J37:J57,J6:J24)</f>
        <v>20</v>
      </c>
      <c r="K59" s="201"/>
      <c r="L59" s="205"/>
    </row>
    <row r="60" spans="1:13" ht="18">
      <c r="A60" s="271"/>
      <c r="B60" s="272"/>
      <c r="C60" s="64"/>
      <c r="D60" s="65"/>
      <c r="E60" s="66"/>
      <c r="F60" s="66"/>
      <c r="G60" s="273"/>
      <c r="H60" s="273"/>
      <c r="I60" s="273"/>
      <c r="J60" s="273"/>
      <c r="K60" s="141"/>
      <c r="L60" s="66"/>
      <c r="M60" s="37"/>
    </row>
    <row r="61" spans="1:13" ht="18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  <c r="M61" s="37"/>
    </row>
    <row r="62" spans="1:13" ht="18">
      <c r="A62" s="59"/>
      <c r="B62" s="274"/>
      <c r="C62" s="60"/>
      <c r="D62" s="61"/>
      <c r="E62" s="62"/>
      <c r="F62" s="62"/>
      <c r="G62" s="38"/>
      <c r="H62" s="38"/>
      <c r="I62" s="38"/>
      <c r="J62" s="38"/>
      <c r="K62" s="275"/>
      <c r="L62" s="62"/>
      <c r="M62" s="37"/>
    </row>
    <row r="142" ht="19.149999999999999" customHeight="1"/>
  </sheetData>
  <mergeCells count="17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32:L32"/>
    <mergeCell ref="A33:L33"/>
    <mergeCell ref="A34:L34"/>
    <mergeCell ref="D35:D36"/>
    <mergeCell ref="E35:E36"/>
    <mergeCell ref="F35:J35"/>
    <mergeCell ref="K35:K36"/>
    <mergeCell ref="L35:L36"/>
  </mergeCells>
  <phoneticPr fontId="12" type="noConversion"/>
  <printOptions horizontalCentered="1"/>
  <pageMargins left="0.31496062992125984" right="0.11811023622047245" top="0.35433070866141736" bottom="0.15748031496062992" header="0" footer="0"/>
  <pageSetup scale="90" fitToWidth="0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M19"/>
  <sheetViews>
    <sheetView zoomScale="85" zoomScaleNormal="85" workbookViewId="0">
      <selection activeCell="G17" sqref="G17"/>
    </sheetView>
  </sheetViews>
  <sheetFormatPr defaultRowHeight="14.25"/>
  <cols>
    <col min="1" max="1" width="4" customWidth="1"/>
    <col min="2" max="2" width="10.73046875" customWidth="1"/>
    <col min="3" max="3" width="19.59765625" bestFit="1" customWidth="1"/>
    <col min="4" max="4" width="29.863281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>
        <v>36696</v>
      </c>
      <c r="C6" s="35" t="s">
        <v>1329</v>
      </c>
      <c r="D6" s="35" t="s">
        <v>1330</v>
      </c>
      <c r="E6" s="9" t="s">
        <v>39</v>
      </c>
      <c r="F6" s="9" t="s">
        <v>46</v>
      </c>
      <c r="G6" s="81">
        <v>1</v>
      </c>
      <c r="H6" s="81"/>
      <c r="I6" s="81"/>
      <c r="J6" s="1"/>
      <c r="K6" s="70">
        <v>2600</v>
      </c>
      <c r="L6" s="9"/>
    </row>
    <row r="7" spans="1:13" ht="18">
      <c r="A7" s="30">
        <v>2</v>
      </c>
      <c r="B7" s="46" t="s">
        <v>1551</v>
      </c>
      <c r="C7" s="89" t="s">
        <v>1553</v>
      </c>
      <c r="D7" s="36" t="s">
        <v>1552</v>
      </c>
      <c r="E7" s="9" t="s">
        <v>36</v>
      </c>
      <c r="F7" s="9" t="s">
        <v>85</v>
      </c>
      <c r="G7" s="81">
        <v>3</v>
      </c>
      <c r="H7" s="81"/>
      <c r="I7" s="81"/>
      <c r="J7" s="1"/>
      <c r="K7" s="70">
        <v>33300</v>
      </c>
      <c r="L7" s="108" t="s">
        <v>2925</v>
      </c>
    </row>
    <row r="8" spans="1:13" ht="18">
      <c r="A8" s="30">
        <v>3</v>
      </c>
      <c r="B8" s="108" t="s">
        <v>1556</v>
      </c>
      <c r="C8" s="200" t="s">
        <v>1557</v>
      </c>
      <c r="D8" s="200" t="s">
        <v>2440</v>
      </c>
      <c r="E8" s="108" t="s">
        <v>51</v>
      </c>
      <c r="F8" s="4" t="s">
        <v>63</v>
      </c>
      <c r="G8" s="4">
        <v>2</v>
      </c>
      <c r="H8" s="4"/>
      <c r="I8" s="4"/>
      <c r="J8" s="4"/>
      <c r="K8" s="96">
        <v>23900</v>
      </c>
      <c r="L8" s="108" t="s">
        <v>2925</v>
      </c>
      <c r="M8" s="264" t="s">
        <v>2409</v>
      </c>
    </row>
    <row r="9" spans="1:13" ht="18">
      <c r="A9" s="30">
        <v>4</v>
      </c>
      <c r="B9" s="82" t="s">
        <v>2730</v>
      </c>
      <c r="C9" s="84" t="s">
        <v>2731</v>
      </c>
      <c r="D9" s="84" t="s">
        <v>2732</v>
      </c>
      <c r="E9" s="80" t="s">
        <v>36</v>
      </c>
      <c r="F9" s="108" t="s">
        <v>216</v>
      </c>
      <c r="G9" s="108">
        <v>1</v>
      </c>
      <c r="H9" s="108"/>
      <c r="I9" s="108"/>
      <c r="J9" s="108"/>
      <c r="K9" s="302">
        <v>3800</v>
      </c>
      <c r="L9" s="80" t="s">
        <v>2923</v>
      </c>
      <c r="M9" s="267"/>
    </row>
    <row r="10" spans="1:13" ht="18">
      <c r="A10" s="30">
        <v>5</v>
      </c>
      <c r="B10" s="108" t="s">
        <v>1558</v>
      </c>
      <c r="C10" s="146" t="s">
        <v>1559</v>
      </c>
      <c r="D10" s="146" t="s">
        <v>2441</v>
      </c>
      <c r="E10" s="108" t="s">
        <v>51</v>
      </c>
      <c r="F10" s="4" t="s">
        <v>40</v>
      </c>
      <c r="G10" s="4">
        <v>1</v>
      </c>
      <c r="H10" s="4"/>
      <c r="I10" s="4"/>
      <c r="J10" s="4"/>
      <c r="K10" s="96">
        <v>21900</v>
      </c>
      <c r="L10" s="108" t="s">
        <v>1560</v>
      </c>
      <c r="M10" s="264" t="s">
        <v>2409</v>
      </c>
    </row>
    <row r="11" spans="1:13" ht="18">
      <c r="A11" s="30">
        <v>6</v>
      </c>
      <c r="B11" s="108" t="s">
        <v>1558</v>
      </c>
      <c r="C11" s="146" t="s">
        <v>1561</v>
      </c>
      <c r="D11" s="146" t="s">
        <v>2442</v>
      </c>
      <c r="E11" s="108" t="s">
        <v>51</v>
      </c>
      <c r="F11" s="4" t="s">
        <v>40</v>
      </c>
      <c r="G11" s="4">
        <v>1</v>
      </c>
      <c r="H11" s="4"/>
      <c r="I11" s="4"/>
      <c r="J11" s="4"/>
      <c r="K11" s="96">
        <v>21900</v>
      </c>
      <c r="L11" s="108" t="s">
        <v>1560</v>
      </c>
      <c r="M11" s="264" t="s">
        <v>2409</v>
      </c>
    </row>
    <row r="12" spans="1:13" ht="18">
      <c r="A12" s="30">
        <v>7</v>
      </c>
      <c r="B12" s="108" t="s">
        <v>1565</v>
      </c>
      <c r="C12" s="200" t="s">
        <v>1569</v>
      </c>
      <c r="D12" s="200" t="s">
        <v>1568</v>
      </c>
      <c r="E12" s="108" t="s">
        <v>51</v>
      </c>
      <c r="F12" s="4" t="s">
        <v>124</v>
      </c>
      <c r="G12" s="4">
        <v>10</v>
      </c>
      <c r="H12" s="81"/>
      <c r="I12" s="81"/>
      <c r="J12" s="1"/>
      <c r="K12" s="176">
        <v>30000</v>
      </c>
      <c r="L12" s="177" t="s">
        <v>1570</v>
      </c>
    </row>
    <row r="13" spans="1:13" ht="18">
      <c r="A13" s="30">
        <v>8</v>
      </c>
      <c r="B13" s="108" t="s">
        <v>1565</v>
      </c>
      <c r="C13" s="200" t="s">
        <v>1572</v>
      </c>
      <c r="D13" s="146" t="s">
        <v>1571</v>
      </c>
      <c r="E13" s="108" t="s">
        <v>51</v>
      </c>
      <c r="F13" s="4" t="s">
        <v>644</v>
      </c>
      <c r="G13" s="4">
        <v>16</v>
      </c>
      <c r="H13" s="81"/>
      <c r="I13" s="81"/>
      <c r="J13" s="1"/>
      <c r="K13" s="176">
        <v>30000</v>
      </c>
      <c r="L13" s="177" t="s">
        <v>1570</v>
      </c>
    </row>
    <row r="14" spans="1:13" ht="18">
      <c r="A14" s="30">
        <v>9</v>
      </c>
      <c r="B14" s="276">
        <v>24648</v>
      </c>
      <c r="C14" s="140" t="s">
        <v>2609</v>
      </c>
      <c r="D14" s="84" t="s">
        <v>2610</v>
      </c>
      <c r="E14" s="80" t="s">
        <v>36</v>
      </c>
      <c r="F14" s="4" t="s">
        <v>40</v>
      </c>
      <c r="G14" s="81">
        <v>1</v>
      </c>
      <c r="H14" s="81"/>
      <c r="I14" s="81"/>
      <c r="J14" s="1"/>
      <c r="K14" s="176">
        <v>4980</v>
      </c>
      <c r="L14" s="177" t="s">
        <v>2924</v>
      </c>
    </row>
    <row r="15" spans="1:13" ht="18">
      <c r="A15" s="30"/>
      <c r="B15" s="80"/>
      <c r="C15" s="139"/>
      <c r="D15" s="84"/>
      <c r="E15" s="80"/>
      <c r="F15" s="81"/>
      <c r="G15" s="81"/>
      <c r="H15" s="81"/>
      <c r="I15" s="81"/>
      <c r="J15" s="1"/>
      <c r="K15" s="142"/>
      <c r="L15" s="80"/>
      <c r="M15" s="37"/>
    </row>
    <row r="16" spans="1:13" ht="18">
      <c r="A16" s="167"/>
      <c r="B16" s="168"/>
      <c r="C16" s="169"/>
      <c r="D16" s="170" t="s">
        <v>2733</v>
      </c>
      <c r="E16" s="168"/>
      <c r="F16" s="171" t="s">
        <v>1708</v>
      </c>
      <c r="G16" s="171">
        <f>SUM(G6:G14)</f>
        <v>36</v>
      </c>
      <c r="H16" s="171"/>
      <c r="I16" s="171"/>
      <c r="J16" s="171"/>
      <c r="K16" s="201"/>
      <c r="L16" s="168"/>
    </row>
    <row r="17" spans="1:13" ht="12.75" customHeight="1">
      <c r="A17" s="271"/>
      <c r="B17" s="272"/>
      <c r="C17" s="64"/>
      <c r="D17" s="65"/>
      <c r="E17" s="66"/>
      <c r="F17" s="66"/>
      <c r="G17" s="273"/>
      <c r="H17" s="273"/>
      <c r="I17" s="273"/>
      <c r="J17" s="273"/>
      <c r="K17" s="141"/>
      <c r="L17" s="66"/>
      <c r="M17" s="37"/>
    </row>
    <row r="18" spans="1:13" ht="18">
      <c r="A18" s="59"/>
      <c r="B18" s="274"/>
      <c r="C18" s="60"/>
      <c r="D18" s="61"/>
      <c r="E18" s="62"/>
      <c r="F18" s="62"/>
      <c r="G18" s="38"/>
      <c r="H18" s="38"/>
      <c r="I18" s="38"/>
      <c r="J18" s="38"/>
      <c r="K18" s="275"/>
      <c r="L18" s="62"/>
      <c r="M18" s="37"/>
    </row>
    <row r="19" spans="1:13" ht="18">
      <c r="A19" s="59"/>
      <c r="B19" s="274"/>
      <c r="C19" s="60"/>
      <c r="D19" s="61"/>
      <c r="E19" s="62"/>
      <c r="F19" s="62"/>
      <c r="G19" s="38"/>
      <c r="H19" s="38"/>
      <c r="I19" s="38"/>
      <c r="J19" s="38"/>
      <c r="K19" s="275"/>
      <c r="L19" s="62"/>
      <c r="M19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honeticPr fontId="12" type="noConversion"/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M25"/>
  <sheetViews>
    <sheetView topLeftCell="D1" zoomScale="85" zoomScaleNormal="85" workbookViewId="0">
      <selection activeCell="J35" sqref="J35"/>
    </sheetView>
  </sheetViews>
  <sheetFormatPr defaultRowHeight="14.25"/>
  <cols>
    <col min="1" max="1" width="4" customWidth="1"/>
    <col min="2" max="2" width="10.73046875" customWidth="1"/>
    <col min="3" max="3" width="19.59765625" bestFit="1" customWidth="1"/>
    <col min="4" max="4" width="29.4648437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2579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>
        <v>28183</v>
      </c>
      <c r="C6" s="35" t="s">
        <v>1292</v>
      </c>
      <c r="D6" s="35" t="s">
        <v>1141</v>
      </c>
      <c r="E6" s="9" t="s">
        <v>51</v>
      </c>
      <c r="F6" s="9" t="s">
        <v>510</v>
      </c>
      <c r="G6" s="81">
        <v>2</v>
      </c>
      <c r="H6" s="81"/>
      <c r="I6" s="81"/>
      <c r="J6" s="1"/>
      <c r="K6" s="70">
        <v>800</v>
      </c>
      <c r="L6" s="9"/>
      <c r="M6" s="37"/>
    </row>
    <row r="7" spans="1:13" ht="18">
      <c r="A7" s="30">
        <v>2</v>
      </c>
      <c r="B7" s="34">
        <v>36986</v>
      </c>
      <c r="C7" s="35" t="s">
        <v>1331</v>
      </c>
      <c r="D7" s="35" t="s">
        <v>1332</v>
      </c>
      <c r="E7" s="9" t="s">
        <v>51</v>
      </c>
      <c r="F7" s="9" t="s">
        <v>58</v>
      </c>
      <c r="G7" s="81">
        <v>3</v>
      </c>
      <c r="H7" s="81"/>
      <c r="I7" s="81"/>
      <c r="J7" s="1"/>
      <c r="K7" s="70">
        <v>2200</v>
      </c>
      <c r="L7" s="9" t="s">
        <v>2603</v>
      </c>
    </row>
    <row r="8" spans="1:13" ht="18">
      <c r="A8" s="30">
        <v>3</v>
      </c>
      <c r="B8" s="34">
        <v>2546</v>
      </c>
      <c r="C8" s="35" t="s">
        <v>1363</v>
      </c>
      <c r="D8" s="36" t="s">
        <v>1364</v>
      </c>
      <c r="E8" s="9" t="s">
        <v>39</v>
      </c>
      <c r="F8" s="9" t="s">
        <v>63</v>
      </c>
      <c r="G8" s="81">
        <v>2</v>
      </c>
      <c r="H8" s="81"/>
      <c r="I8" s="81"/>
      <c r="J8" s="1"/>
      <c r="K8" s="70">
        <v>35000</v>
      </c>
      <c r="L8" s="9"/>
    </row>
    <row r="9" spans="1:13" ht="18">
      <c r="A9" s="30">
        <v>4</v>
      </c>
      <c r="B9" s="82" t="s">
        <v>2734</v>
      </c>
      <c r="C9" s="84" t="s">
        <v>2735</v>
      </c>
      <c r="D9" s="84" t="s">
        <v>2736</v>
      </c>
      <c r="E9" s="80" t="s">
        <v>51</v>
      </c>
      <c r="F9" s="108" t="s">
        <v>40</v>
      </c>
      <c r="G9" s="108">
        <v>1</v>
      </c>
      <c r="H9" s="108"/>
      <c r="I9" s="108"/>
      <c r="J9" s="80"/>
      <c r="K9" s="85">
        <v>3990</v>
      </c>
      <c r="L9" s="80" t="s">
        <v>2737</v>
      </c>
    </row>
    <row r="10" spans="1:13" ht="18">
      <c r="A10" s="30">
        <v>5</v>
      </c>
      <c r="B10" s="80" t="s">
        <v>1291</v>
      </c>
      <c r="C10" s="139" t="s">
        <v>1588</v>
      </c>
      <c r="D10" s="84" t="s">
        <v>1586</v>
      </c>
      <c r="E10" s="80" t="s">
        <v>36</v>
      </c>
      <c r="F10" s="81" t="s">
        <v>1587</v>
      </c>
      <c r="G10" s="81">
        <v>1</v>
      </c>
      <c r="H10" s="81"/>
      <c r="I10" s="81"/>
      <c r="J10" s="1"/>
      <c r="K10" s="176">
        <v>7900</v>
      </c>
      <c r="L10" s="80"/>
    </row>
    <row r="11" spans="1:13" ht="18">
      <c r="A11" s="30">
        <v>6</v>
      </c>
      <c r="B11" s="34">
        <v>36944</v>
      </c>
      <c r="C11" s="35" t="s">
        <v>2078</v>
      </c>
      <c r="D11" s="35" t="s">
        <v>2079</v>
      </c>
      <c r="E11" s="9" t="s">
        <v>51</v>
      </c>
      <c r="F11" s="9" t="s">
        <v>40</v>
      </c>
      <c r="G11" s="81"/>
      <c r="H11" s="81"/>
      <c r="I11" s="81"/>
      <c r="J11" s="81">
        <v>1</v>
      </c>
      <c r="K11" s="70">
        <v>25000</v>
      </c>
      <c r="L11" s="9"/>
    </row>
    <row r="12" spans="1:13" ht="18">
      <c r="A12" s="30">
        <v>7</v>
      </c>
      <c r="B12" s="34" t="s">
        <v>2080</v>
      </c>
      <c r="C12" s="35" t="s">
        <v>2929</v>
      </c>
      <c r="D12" s="35" t="s">
        <v>2081</v>
      </c>
      <c r="E12" s="9" t="s">
        <v>51</v>
      </c>
      <c r="F12" s="9" t="s">
        <v>71</v>
      </c>
      <c r="G12" s="81">
        <v>2</v>
      </c>
      <c r="H12" s="81"/>
      <c r="I12" s="81"/>
      <c r="J12" s="81"/>
      <c r="K12" s="70">
        <v>7000</v>
      </c>
      <c r="L12" s="9"/>
    </row>
    <row r="13" spans="1:13" ht="18">
      <c r="A13" s="30">
        <v>8</v>
      </c>
      <c r="B13" s="34" t="s">
        <v>2080</v>
      </c>
      <c r="C13" s="35" t="s">
        <v>2929</v>
      </c>
      <c r="D13" s="36" t="s">
        <v>2082</v>
      </c>
      <c r="E13" s="9" t="s">
        <v>51</v>
      </c>
      <c r="F13" s="9" t="s">
        <v>2083</v>
      </c>
      <c r="G13" s="81">
        <v>1</v>
      </c>
      <c r="H13" s="81"/>
      <c r="I13" s="81"/>
      <c r="J13" s="81"/>
      <c r="K13" s="70">
        <v>59000</v>
      </c>
      <c r="L13" s="9"/>
    </row>
    <row r="14" spans="1:13" ht="18">
      <c r="A14" s="30">
        <v>9</v>
      </c>
      <c r="B14" s="34" t="s">
        <v>2084</v>
      </c>
      <c r="C14" s="35" t="s">
        <v>2929</v>
      </c>
      <c r="D14" s="35" t="s">
        <v>2085</v>
      </c>
      <c r="E14" s="9" t="s">
        <v>51</v>
      </c>
      <c r="F14" s="9" t="s">
        <v>46</v>
      </c>
      <c r="G14" s="81">
        <v>1</v>
      </c>
      <c r="H14" s="81"/>
      <c r="I14" s="81"/>
      <c r="J14" s="81"/>
      <c r="K14" s="70">
        <v>43000</v>
      </c>
      <c r="L14" s="9"/>
    </row>
    <row r="15" spans="1:13" ht="18">
      <c r="A15" s="30">
        <v>10</v>
      </c>
      <c r="B15" s="34">
        <v>2546</v>
      </c>
      <c r="C15" s="35" t="s">
        <v>2086</v>
      </c>
      <c r="D15" s="36" t="s">
        <v>1365</v>
      </c>
      <c r="E15" s="9" t="s">
        <v>51</v>
      </c>
      <c r="F15" s="9" t="s">
        <v>166</v>
      </c>
      <c r="G15" s="81">
        <v>4</v>
      </c>
      <c r="H15" s="81"/>
      <c r="I15" s="81"/>
      <c r="J15" s="81"/>
      <c r="K15" s="70">
        <v>4000</v>
      </c>
      <c r="L15" s="9"/>
    </row>
    <row r="16" spans="1:13" ht="18">
      <c r="A16" s="30">
        <v>11</v>
      </c>
      <c r="B16" s="34">
        <v>2546</v>
      </c>
      <c r="C16" s="35" t="s">
        <v>2087</v>
      </c>
      <c r="D16" s="36" t="s">
        <v>2088</v>
      </c>
      <c r="E16" s="9" t="s">
        <v>51</v>
      </c>
      <c r="F16" s="9" t="s">
        <v>68</v>
      </c>
      <c r="G16" s="81">
        <v>2</v>
      </c>
      <c r="H16" s="81"/>
      <c r="I16" s="81"/>
      <c r="J16" s="81"/>
      <c r="K16" s="70">
        <v>500</v>
      </c>
      <c r="L16" s="9"/>
    </row>
    <row r="17" spans="1:13" ht="18">
      <c r="A17" s="30">
        <v>12</v>
      </c>
      <c r="B17" s="34">
        <v>2546</v>
      </c>
      <c r="C17" s="35" t="s">
        <v>2089</v>
      </c>
      <c r="D17" s="36" t="s">
        <v>2090</v>
      </c>
      <c r="E17" s="9" t="s">
        <v>51</v>
      </c>
      <c r="F17" s="9" t="s">
        <v>257</v>
      </c>
      <c r="G17" s="81"/>
      <c r="H17" s="81"/>
      <c r="I17" s="81"/>
      <c r="J17" s="81">
        <v>4</v>
      </c>
      <c r="K17" s="70">
        <v>3600</v>
      </c>
      <c r="L17" s="9"/>
    </row>
    <row r="18" spans="1:13" ht="18">
      <c r="A18" s="30">
        <v>13</v>
      </c>
      <c r="B18" s="34">
        <v>2546</v>
      </c>
      <c r="C18" s="35" t="s">
        <v>2091</v>
      </c>
      <c r="D18" s="36" t="s">
        <v>2092</v>
      </c>
      <c r="E18" s="9" t="s">
        <v>51</v>
      </c>
      <c r="F18" s="9" t="s">
        <v>43</v>
      </c>
      <c r="G18" s="81">
        <v>1</v>
      </c>
      <c r="H18" s="81"/>
      <c r="I18" s="81"/>
      <c r="J18" s="81"/>
      <c r="K18" s="70">
        <v>1800</v>
      </c>
      <c r="L18" s="9"/>
    </row>
    <row r="19" spans="1:13" ht="18">
      <c r="A19" s="30">
        <v>14</v>
      </c>
      <c r="B19" s="45" t="s">
        <v>122</v>
      </c>
      <c r="C19" s="35" t="s">
        <v>1074</v>
      </c>
      <c r="D19" s="36" t="s">
        <v>123</v>
      </c>
      <c r="E19" s="9" t="s">
        <v>36</v>
      </c>
      <c r="F19" s="9" t="s">
        <v>40</v>
      </c>
      <c r="G19" s="81"/>
      <c r="H19" s="81"/>
      <c r="I19" s="81"/>
      <c r="J19" s="81">
        <v>1</v>
      </c>
      <c r="K19" s="70">
        <v>25400</v>
      </c>
      <c r="L19" s="9" t="s">
        <v>37</v>
      </c>
    </row>
    <row r="20" spans="1:13" ht="18">
      <c r="A20" s="30">
        <v>15</v>
      </c>
      <c r="B20" s="111" t="s">
        <v>2093</v>
      </c>
      <c r="C20" s="35" t="s">
        <v>2094</v>
      </c>
      <c r="D20" s="89" t="s">
        <v>2095</v>
      </c>
      <c r="E20" s="9" t="s">
        <v>36</v>
      </c>
      <c r="F20" s="9" t="s">
        <v>40</v>
      </c>
      <c r="G20" s="81"/>
      <c r="H20" s="81"/>
      <c r="I20" s="81"/>
      <c r="J20" s="81">
        <v>1</v>
      </c>
      <c r="K20" s="70">
        <v>3103</v>
      </c>
      <c r="L20" s="9"/>
    </row>
    <row r="21" spans="1:13" ht="18">
      <c r="A21" s="30">
        <v>16</v>
      </c>
      <c r="B21" s="34">
        <v>40693</v>
      </c>
      <c r="C21" s="35" t="s">
        <v>1550</v>
      </c>
      <c r="D21" s="89" t="s">
        <v>1549</v>
      </c>
      <c r="E21" s="9" t="s">
        <v>36</v>
      </c>
      <c r="F21" s="9" t="s">
        <v>344</v>
      </c>
      <c r="G21" s="81">
        <v>1</v>
      </c>
      <c r="H21" s="81"/>
      <c r="I21" s="81"/>
      <c r="J21" s="4"/>
      <c r="K21" s="70">
        <v>29845</v>
      </c>
      <c r="L21" s="9"/>
    </row>
    <row r="22" spans="1:13" ht="18">
      <c r="A22" s="167"/>
      <c r="B22" s="168"/>
      <c r="C22" s="169"/>
      <c r="D22" s="170" t="s">
        <v>2738</v>
      </c>
      <c r="E22" s="168"/>
      <c r="F22" s="171" t="s">
        <v>1708</v>
      </c>
      <c r="G22" s="171">
        <f>SUM(G6:G21)</f>
        <v>21</v>
      </c>
      <c r="H22" s="171"/>
      <c r="I22" s="171"/>
      <c r="J22" s="171">
        <f t="shared" ref="J22" si="0">SUM(J6:J21)</f>
        <v>7</v>
      </c>
      <c r="K22" s="201"/>
      <c r="L22" s="168"/>
    </row>
    <row r="23" spans="1:13" ht="18">
      <c r="A23" s="271"/>
      <c r="B23" s="272"/>
      <c r="C23" s="64"/>
      <c r="D23" s="65"/>
      <c r="E23" s="66"/>
      <c r="F23" s="66"/>
      <c r="G23" s="273"/>
      <c r="H23" s="273"/>
      <c r="I23" s="273"/>
      <c r="J23" s="273"/>
      <c r="K23" s="141"/>
      <c r="L23" s="66"/>
      <c r="M23" s="37"/>
    </row>
    <row r="24" spans="1:13" ht="18">
      <c r="A24" s="59"/>
      <c r="B24" s="274"/>
      <c r="C24" s="60"/>
      <c r="D24" s="61"/>
      <c r="E24" s="62"/>
      <c r="F24" s="62"/>
      <c r="G24" s="38"/>
      <c r="H24" s="38"/>
      <c r="I24" s="38"/>
      <c r="J24" s="38"/>
      <c r="K24" s="275"/>
      <c r="L24" s="62"/>
      <c r="M24" s="37"/>
    </row>
    <row r="25" spans="1:13" ht="18">
      <c r="A25" s="59"/>
      <c r="B25" s="274"/>
      <c r="C25" s="60"/>
      <c r="D25" s="61"/>
      <c r="E25" s="62"/>
      <c r="F25" s="62"/>
      <c r="G25" s="38"/>
      <c r="H25" s="38"/>
      <c r="I25" s="38"/>
      <c r="J25" s="38"/>
      <c r="K25" s="275"/>
      <c r="L25" s="62"/>
      <c r="M25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honeticPr fontId="12" type="noConversion"/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M89"/>
  <sheetViews>
    <sheetView topLeftCell="A46" zoomScale="85" zoomScaleNormal="85" workbookViewId="0">
      <selection activeCell="A86" sqref="A86"/>
    </sheetView>
  </sheetViews>
  <sheetFormatPr defaultRowHeight="14.25"/>
  <cols>
    <col min="1" max="1" width="4" customWidth="1"/>
    <col min="2" max="2" width="10.73046875" customWidth="1"/>
    <col min="3" max="3" width="18.86328125" customWidth="1"/>
    <col min="4" max="4" width="31.2656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2580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45647</v>
      </c>
      <c r="C6" s="35" t="s">
        <v>1302</v>
      </c>
      <c r="D6" s="36" t="s">
        <v>1301</v>
      </c>
      <c r="E6" s="9" t="s">
        <v>51</v>
      </c>
      <c r="F6" s="9" t="s">
        <v>46</v>
      </c>
      <c r="G6" s="81">
        <v>1</v>
      </c>
      <c r="H6" s="81"/>
      <c r="I6" s="81"/>
      <c r="J6" s="1"/>
      <c r="K6" s="155">
        <v>8650</v>
      </c>
      <c r="L6" s="80"/>
      <c r="M6" s="37"/>
    </row>
    <row r="7" spans="1:13" ht="18">
      <c r="A7" s="30">
        <v>2</v>
      </c>
      <c r="B7" s="46">
        <v>46112</v>
      </c>
      <c r="C7" s="35" t="s">
        <v>1300</v>
      </c>
      <c r="D7" s="36" t="s">
        <v>1301</v>
      </c>
      <c r="E7" s="9" t="s">
        <v>51</v>
      </c>
      <c r="F7" s="9" t="s">
        <v>46</v>
      </c>
      <c r="G7" s="81">
        <v>1</v>
      </c>
      <c r="H7" s="81"/>
      <c r="I7" s="81"/>
      <c r="J7" s="1"/>
      <c r="K7" s="155">
        <v>3000</v>
      </c>
      <c r="L7" s="80"/>
      <c r="M7" s="37"/>
    </row>
    <row r="8" spans="1:13" ht="18">
      <c r="A8" s="30">
        <v>3</v>
      </c>
      <c r="B8" s="46">
        <v>46337</v>
      </c>
      <c r="C8" s="89" t="s">
        <v>1817</v>
      </c>
      <c r="D8" s="36" t="s">
        <v>1299</v>
      </c>
      <c r="E8" s="9" t="s">
        <v>51</v>
      </c>
      <c r="F8" s="9" t="s">
        <v>71</v>
      </c>
      <c r="G8" s="81">
        <v>2</v>
      </c>
      <c r="H8" s="81"/>
      <c r="I8" s="81"/>
      <c r="J8" s="1"/>
      <c r="K8" s="155">
        <v>1800</v>
      </c>
      <c r="L8" s="80"/>
      <c r="M8" s="37"/>
    </row>
    <row r="9" spans="1:13" ht="18">
      <c r="A9" s="30">
        <v>4</v>
      </c>
      <c r="B9" s="46">
        <v>46607</v>
      </c>
      <c r="C9" s="35" t="s">
        <v>1294</v>
      </c>
      <c r="D9" s="36" t="s">
        <v>1295</v>
      </c>
      <c r="E9" s="9" t="s">
        <v>51</v>
      </c>
      <c r="F9" s="9" t="s">
        <v>216</v>
      </c>
      <c r="G9" s="81"/>
      <c r="H9" s="81"/>
      <c r="I9" s="81"/>
      <c r="J9" s="1">
        <v>1</v>
      </c>
      <c r="K9" s="155">
        <v>1960</v>
      </c>
      <c r="L9" s="80"/>
      <c r="M9" s="37"/>
    </row>
    <row r="10" spans="1:13" ht="18">
      <c r="A10" s="30">
        <v>5</v>
      </c>
      <c r="B10" s="46">
        <v>13788</v>
      </c>
      <c r="C10" s="35" t="s">
        <v>1321</v>
      </c>
      <c r="D10" s="36" t="s">
        <v>1322</v>
      </c>
      <c r="E10" s="9" t="s">
        <v>51</v>
      </c>
      <c r="F10" s="9" t="s">
        <v>52</v>
      </c>
      <c r="G10" s="4">
        <v>1</v>
      </c>
      <c r="H10" s="4"/>
      <c r="I10" s="4"/>
      <c r="J10" s="4"/>
      <c r="K10" s="155">
        <v>1200</v>
      </c>
      <c r="L10" s="80"/>
    </row>
    <row r="11" spans="1:13" ht="18">
      <c r="A11" s="30">
        <v>6</v>
      </c>
      <c r="B11" s="46">
        <v>14795</v>
      </c>
      <c r="C11" s="35" t="s">
        <v>1383</v>
      </c>
      <c r="D11" s="36" t="s">
        <v>1384</v>
      </c>
      <c r="E11" s="9" t="s">
        <v>51</v>
      </c>
      <c r="F11" s="9" t="s">
        <v>128</v>
      </c>
      <c r="G11" s="4">
        <v>1</v>
      </c>
      <c r="H11" s="4"/>
      <c r="I11" s="4"/>
      <c r="J11" s="4"/>
      <c r="K11" s="155">
        <v>3101</v>
      </c>
      <c r="L11" s="80"/>
    </row>
    <row r="12" spans="1:13" ht="18">
      <c r="A12" s="30">
        <v>7</v>
      </c>
      <c r="B12" s="46">
        <v>15184</v>
      </c>
      <c r="C12" s="35" t="s">
        <v>1385</v>
      </c>
      <c r="D12" s="36" t="s">
        <v>1384</v>
      </c>
      <c r="E12" s="9" t="s">
        <v>51</v>
      </c>
      <c r="F12" s="9" t="s">
        <v>645</v>
      </c>
      <c r="G12" s="4">
        <v>3</v>
      </c>
      <c r="H12" s="4"/>
      <c r="I12" s="4"/>
      <c r="J12" s="4"/>
      <c r="K12" s="155">
        <v>11266</v>
      </c>
      <c r="L12" s="80"/>
    </row>
    <row r="13" spans="1:13" ht="18">
      <c r="A13" s="30">
        <v>8</v>
      </c>
      <c r="B13" s="46">
        <v>15577</v>
      </c>
      <c r="C13" s="35" t="s">
        <v>1387</v>
      </c>
      <c r="D13" s="36" t="s">
        <v>1388</v>
      </c>
      <c r="E13" s="9" t="s">
        <v>51</v>
      </c>
      <c r="F13" s="9" t="s">
        <v>69</v>
      </c>
      <c r="G13" s="4">
        <v>3</v>
      </c>
      <c r="H13" s="4"/>
      <c r="I13" s="4"/>
      <c r="J13" s="4"/>
      <c r="K13" s="155">
        <v>2800</v>
      </c>
      <c r="L13" s="80"/>
    </row>
    <row r="14" spans="1:13" ht="18">
      <c r="A14" s="30">
        <v>9</v>
      </c>
      <c r="B14" s="46">
        <v>15915</v>
      </c>
      <c r="C14" s="35" t="s">
        <v>1389</v>
      </c>
      <c r="D14" s="36" t="s">
        <v>1390</v>
      </c>
      <c r="E14" s="9" t="s">
        <v>51</v>
      </c>
      <c r="F14" s="9" t="s">
        <v>166</v>
      </c>
      <c r="G14" s="4">
        <v>4</v>
      </c>
      <c r="H14" s="4"/>
      <c r="I14" s="4"/>
      <c r="J14" s="4"/>
      <c r="K14" s="155">
        <v>1500</v>
      </c>
      <c r="L14" s="80"/>
    </row>
    <row r="15" spans="1:13" ht="18">
      <c r="A15" s="30">
        <v>10</v>
      </c>
      <c r="B15" s="46">
        <v>16276</v>
      </c>
      <c r="C15" s="89" t="s">
        <v>1820</v>
      </c>
      <c r="D15" s="36" t="s">
        <v>1391</v>
      </c>
      <c r="E15" s="9" t="s">
        <v>51</v>
      </c>
      <c r="F15" s="9" t="s">
        <v>140</v>
      </c>
      <c r="G15" s="81">
        <v>4</v>
      </c>
      <c r="H15" s="81"/>
      <c r="I15" s="81"/>
      <c r="J15" s="1"/>
      <c r="K15" s="155">
        <v>33950</v>
      </c>
      <c r="L15" s="80"/>
    </row>
    <row r="16" spans="1:13" ht="18">
      <c r="A16" s="30">
        <v>11</v>
      </c>
      <c r="B16" s="46" t="s">
        <v>1392</v>
      </c>
      <c r="C16" s="35" t="s">
        <v>1393</v>
      </c>
      <c r="D16" s="47" t="s">
        <v>2443</v>
      </c>
      <c r="E16" s="9" t="s">
        <v>51</v>
      </c>
      <c r="F16" s="9" t="s">
        <v>40</v>
      </c>
      <c r="G16" s="81">
        <v>1</v>
      </c>
      <c r="H16" s="81"/>
      <c r="I16" s="81"/>
      <c r="J16" s="1"/>
      <c r="K16" s="155">
        <v>7000</v>
      </c>
      <c r="L16" s="80"/>
      <c r="M16" s="264" t="s">
        <v>2409</v>
      </c>
    </row>
    <row r="17" spans="1:13" ht="18">
      <c r="A17" s="30">
        <v>12</v>
      </c>
      <c r="B17" s="46" t="s">
        <v>1394</v>
      </c>
      <c r="C17" s="35" t="s">
        <v>1395</v>
      </c>
      <c r="D17" s="36" t="s">
        <v>1532</v>
      </c>
      <c r="E17" s="9" t="s">
        <v>36</v>
      </c>
      <c r="F17" s="9" t="s">
        <v>46</v>
      </c>
      <c r="G17" s="81">
        <v>1</v>
      </c>
      <c r="H17" s="4"/>
      <c r="I17" s="4"/>
      <c r="J17" s="4"/>
      <c r="K17" s="155">
        <v>28500</v>
      </c>
      <c r="L17" s="80"/>
    </row>
    <row r="18" spans="1:13" ht="18">
      <c r="A18" s="30">
        <v>13</v>
      </c>
      <c r="B18" s="46" t="s">
        <v>1406</v>
      </c>
      <c r="C18" s="35" t="s">
        <v>1407</v>
      </c>
      <c r="D18" s="36" t="s">
        <v>2142</v>
      </c>
      <c r="E18" s="9" t="s">
        <v>36</v>
      </c>
      <c r="F18" s="9" t="s">
        <v>45</v>
      </c>
      <c r="G18" s="81">
        <v>1</v>
      </c>
      <c r="H18" s="4"/>
      <c r="I18" s="4"/>
      <c r="J18" s="4"/>
      <c r="K18" s="155">
        <v>15000</v>
      </c>
      <c r="L18" s="80"/>
    </row>
    <row r="19" spans="1:13" ht="18">
      <c r="A19" s="30">
        <v>14</v>
      </c>
      <c r="B19" s="46" t="s">
        <v>1410</v>
      </c>
      <c r="C19" s="35" t="s">
        <v>1534</v>
      </c>
      <c r="D19" s="36" t="s">
        <v>1535</v>
      </c>
      <c r="E19" s="9" t="s">
        <v>36</v>
      </c>
      <c r="F19" s="9" t="s">
        <v>43</v>
      </c>
      <c r="G19" s="81">
        <v>1</v>
      </c>
      <c r="H19" s="81"/>
      <c r="I19" s="81"/>
      <c r="J19" s="1"/>
      <c r="K19" s="155">
        <v>28500</v>
      </c>
      <c r="L19" s="80"/>
    </row>
    <row r="20" spans="1:13" ht="18">
      <c r="A20" s="30">
        <v>15</v>
      </c>
      <c r="B20" s="46" t="s">
        <v>1411</v>
      </c>
      <c r="C20" s="35" t="s">
        <v>1412</v>
      </c>
      <c r="D20" s="47" t="s">
        <v>1413</v>
      </c>
      <c r="E20" s="9" t="s">
        <v>36</v>
      </c>
      <c r="F20" s="9" t="s">
        <v>85</v>
      </c>
      <c r="G20" s="81">
        <v>3</v>
      </c>
      <c r="H20" s="81"/>
      <c r="I20" s="4"/>
      <c r="J20" s="4"/>
      <c r="K20" s="175">
        <v>41900</v>
      </c>
      <c r="L20" s="80" t="s">
        <v>1821</v>
      </c>
    </row>
    <row r="21" spans="1:13" ht="18">
      <c r="A21" s="30">
        <v>16</v>
      </c>
      <c r="B21" s="46" t="s">
        <v>1538</v>
      </c>
      <c r="C21" s="35" t="s">
        <v>1539</v>
      </c>
      <c r="D21" s="36" t="s">
        <v>1540</v>
      </c>
      <c r="E21" s="9" t="s">
        <v>36</v>
      </c>
      <c r="F21" s="9" t="s">
        <v>40</v>
      </c>
      <c r="G21" s="81">
        <v>1</v>
      </c>
      <c r="H21" s="81"/>
      <c r="I21" s="4"/>
      <c r="J21" s="4"/>
      <c r="K21" s="155">
        <v>3980</v>
      </c>
      <c r="L21" s="108"/>
    </row>
    <row r="22" spans="1:13" ht="18">
      <c r="A22" s="30">
        <v>17</v>
      </c>
      <c r="B22" s="34">
        <v>39951</v>
      </c>
      <c r="C22" s="35" t="s">
        <v>2889</v>
      </c>
      <c r="D22" s="36" t="s">
        <v>2215</v>
      </c>
      <c r="E22" s="9" t="s">
        <v>36</v>
      </c>
      <c r="F22" s="9" t="s">
        <v>40</v>
      </c>
      <c r="G22" s="108">
        <v>1</v>
      </c>
      <c r="H22" s="108"/>
      <c r="I22" s="108"/>
      <c r="J22" s="108"/>
      <c r="K22" s="70">
        <v>3980</v>
      </c>
      <c r="L22" s="108" t="s">
        <v>2890</v>
      </c>
    </row>
    <row r="23" spans="1:13" ht="18">
      <c r="A23" s="30">
        <v>18</v>
      </c>
      <c r="B23" s="46" t="s">
        <v>1418</v>
      </c>
      <c r="C23" s="89" t="s">
        <v>1419</v>
      </c>
      <c r="D23" s="36" t="s">
        <v>1420</v>
      </c>
      <c r="E23" s="9" t="s">
        <v>51</v>
      </c>
      <c r="F23" s="9" t="s">
        <v>63</v>
      </c>
      <c r="G23" s="81">
        <v>2</v>
      </c>
      <c r="H23" s="81"/>
      <c r="I23" s="4"/>
      <c r="J23" s="4"/>
      <c r="K23" s="155">
        <v>32450</v>
      </c>
      <c r="L23" s="108" t="s">
        <v>1821</v>
      </c>
    </row>
    <row r="24" spans="1:13" ht="14.25" customHeight="1">
      <c r="A24" s="271"/>
      <c r="B24" s="272"/>
      <c r="C24" s="64"/>
      <c r="D24" s="65"/>
      <c r="E24" s="66"/>
      <c r="F24" s="66"/>
      <c r="G24" s="273"/>
      <c r="H24" s="273"/>
      <c r="I24" s="273"/>
      <c r="J24" s="273"/>
      <c r="K24" s="141"/>
      <c r="L24" s="66"/>
      <c r="M24" s="37"/>
    </row>
    <row r="25" spans="1:13" ht="18">
      <c r="A25" s="59"/>
      <c r="B25" s="274"/>
      <c r="C25" s="60"/>
      <c r="D25" s="61"/>
      <c r="E25" s="62"/>
      <c r="F25" s="62"/>
      <c r="G25" s="38"/>
      <c r="H25" s="38"/>
      <c r="I25" s="38"/>
      <c r="J25" s="38"/>
      <c r="K25" s="275"/>
      <c r="L25" s="62"/>
      <c r="M25" s="37"/>
    </row>
    <row r="26" spans="1:13" ht="18">
      <c r="A26" s="59"/>
      <c r="B26" s="274"/>
      <c r="C26" s="60"/>
      <c r="D26" s="61"/>
      <c r="E26" s="62"/>
      <c r="F26" s="62"/>
      <c r="G26" s="38"/>
      <c r="H26" s="38"/>
      <c r="I26" s="38"/>
      <c r="J26" s="38"/>
      <c r="K26" s="275"/>
      <c r="L26" s="62"/>
      <c r="M26" s="37"/>
    </row>
    <row r="27" spans="1:13" ht="13.5" customHeight="1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2" customHeight="1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1" spans="1:13" ht="18">
      <c r="A31" s="353" t="s">
        <v>0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</row>
    <row r="32" spans="1:13" ht="18">
      <c r="A32" s="353" t="s">
        <v>2580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</row>
    <row r="33" spans="1:13" ht="18">
      <c r="A33" s="354" t="s">
        <v>2554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4"/>
    </row>
    <row r="34" spans="1:13" ht="18">
      <c r="A34" s="10" t="s">
        <v>1</v>
      </c>
      <c r="B34" s="26" t="s">
        <v>2</v>
      </c>
      <c r="C34" s="11" t="s">
        <v>3</v>
      </c>
      <c r="D34" s="355" t="s">
        <v>4</v>
      </c>
      <c r="E34" s="355" t="s">
        <v>654</v>
      </c>
      <c r="F34" s="362" t="s">
        <v>5</v>
      </c>
      <c r="G34" s="363"/>
      <c r="H34" s="363"/>
      <c r="I34" s="363"/>
      <c r="J34" s="364"/>
      <c r="K34" s="360" t="s">
        <v>9</v>
      </c>
      <c r="L34" s="355" t="s">
        <v>6</v>
      </c>
    </row>
    <row r="35" spans="1:13" ht="18">
      <c r="A35" s="12"/>
      <c r="B35" s="27" t="s">
        <v>7</v>
      </c>
      <c r="C35" s="13" t="s">
        <v>8</v>
      </c>
      <c r="D35" s="356"/>
      <c r="E35" s="356"/>
      <c r="F35" s="8" t="s">
        <v>32</v>
      </c>
      <c r="G35" s="8" t="s">
        <v>33</v>
      </c>
      <c r="H35" s="8" t="s">
        <v>34</v>
      </c>
      <c r="I35" s="8" t="s">
        <v>35</v>
      </c>
      <c r="J35" s="21" t="s">
        <v>37</v>
      </c>
      <c r="K35" s="361"/>
      <c r="L35" s="356"/>
    </row>
    <row r="36" spans="1:13" ht="18">
      <c r="A36" s="30">
        <v>19</v>
      </c>
      <c r="B36" s="80" t="s">
        <v>1554</v>
      </c>
      <c r="C36" s="153" t="s">
        <v>1555</v>
      </c>
      <c r="D36" s="32" t="s">
        <v>2444</v>
      </c>
      <c r="E36" s="80" t="s">
        <v>51</v>
      </c>
      <c r="F36" s="81" t="s">
        <v>40</v>
      </c>
      <c r="G36" s="81">
        <v>1</v>
      </c>
      <c r="H36" s="81"/>
      <c r="I36" s="81"/>
      <c r="J36" s="1"/>
      <c r="K36" s="176">
        <v>24800</v>
      </c>
      <c r="L36" s="80" t="s">
        <v>1821</v>
      </c>
      <c r="M36" s="264" t="s">
        <v>2409</v>
      </c>
    </row>
    <row r="37" spans="1:13" ht="18">
      <c r="A37" s="30">
        <v>20</v>
      </c>
      <c r="B37" s="46">
        <v>22520</v>
      </c>
      <c r="C37" s="35" t="s">
        <v>2739</v>
      </c>
      <c r="D37" s="36" t="s">
        <v>2703</v>
      </c>
      <c r="E37" s="9" t="s">
        <v>51</v>
      </c>
      <c r="F37" s="9" t="s">
        <v>40</v>
      </c>
      <c r="G37" s="108">
        <v>1</v>
      </c>
      <c r="H37" s="108"/>
      <c r="I37" s="108"/>
      <c r="J37" s="108"/>
      <c r="K37" s="70">
        <v>4500</v>
      </c>
      <c r="L37" s="108" t="s">
        <v>2740</v>
      </c>
      <c r="M37" s="264"/>
    </row>
    <row r="38" spans="1:13" ht="18">
      <c r="A38" s="30">
        <v>21</v>
      </c>
      <c r="B38" s="80" t="s">
        <v>1562</v>
      </c>
      <c r="C38" s="139" t="s">
        <v>1563</v>
      </c>
      <c r="D38" s="84" t="s">
        <v>1564</v>
      </c>
      <c r="E38" s="80" t="s">
        <v>36</v>
      </c>
      <c r="F38" s="81" t="s">
        <v>40</v>
      </c>
      <c r="G38" s="81">
        <v>1</v>
      </c>
      <c r="H38" s="4"/>
      <c r="I38" s="4"/>
      <c r="J38" s="4"/>
      <c r="K38" s="96">
        <v>5290</v>
      </c>
      <c r="L38" s="80" t="s">
        <v>1821</v>
      </c>
    </row>
    <row r="39" spans="1:13" ht="18">
      <c r="A39" s="30">
        <v>22</v>
      </c>
      <c r="B39" s="46">
        <v>23342</v>
      </c>
      <c r="C39" s="35" t="s">
        <v>2891</v>
      </c>
      <c r="D39" s="36" t="s">
        <v>2892</v>
      </c>
      <c r="E39" s="9" t="s">
        <v>36</v>
      </c>
      <c r="F39" s="9" t="s">
        <v>40</v>
      </c>
      <c r="G39" s="108">
        <v>1</v>
      </c>
      <c r="H39" s="108"/>
      <c r="I39" s="108"/>
      <c r="J39" s="108"/>
      <c r="K39" s="70">
        <v>1750</v>
      </c>
      <c r="L39" s="108" t="s">
        <v>2740</v>
      </c>
    </row>
    <row r="40" spans="1:13" ht="18">
      <c r="A40" s="30">
        <v>23</v>
      </c>
      <c r="B40" s="46">
        <v>45207</v>
      </c>
      <c r="C40" s="89" t="s">
        <v>2096</v>
      </c>
      <c r="D40" s="36" t="s">
        <v>1303</v>
      </c>
      <c r="E40" s="9" t="s">
        <v>51</v>
      </c>
      <c r="F40" s="9" t="s">
        <v>68</v>
      </c>
      <c r="G40" s="81"/>
      <c r="H40" s="4"/>
      <c r="I40" s="4"/>
      <c r="J40" s="4">
        <v>2</v>
      </c>
      <c r="K40" s="155">
        <v>900</v>
      </c>
      <c r="L40" s="80"/>
      <c r="M40" s="38"/>
    </row>
    <row r="41" spans="1:13" ht="18">
      <c r="A41" s="30">
        <v>24</v>
      </c>
      <c r="B41" s="46">
        <v>45349</v>
      </c>
      <c r="C41" s="35" t="s">
        <v>2097</v>
      </c>
      <c r="D41" s="36" t="s">
        <v>2098</v>
      </c>
      <c r="E41" s="9" t="s">
        <v>39</v>
      </c>
      <c r="F41" s="9" t="s">
        <v>46</v>
      </c>
      <c r="G41" s="81"/>
      <c r="H41" s="4"/>
      <c r="I41" s="4"/>
      <c r="J41" s="4">
        <v>1</v>
      </c>
      <c r="K41" s="155">
        <v>1500</v>
      </c>
      <c r="L41" s="80"/>
      <c r="M41" s="37"/>
    </row>
    <row r="42" spans="1:13" ht="18">
      <c r="A42" s="30">
        <v>25</v>
      </c>
      <c r="B42" s="46">
        <v>45580</v>
      </c>
      <c r="C42" s="89" t="s">
        <v>2099</v>
      </c>
      <c r="D42" s="36" t="s">
        <v>2100</v>
      </c>
      <c r="E42" s="9" t="s">
        <v>51</v>
      </c>
      <c r="F42" s="9" t="s">
        <v>1267</v>
      </c>
      <c r="G42" s="81"/>
      <c r="H42" s="4"/>
      <c r="I42" s="4"/>
      <c r="J42" s="4">
        <v>2</v>
      </c>
      <c r="K42" s="155">
        <v>400</v>
      </c>
      <c r="L42" s="80"/>
      <c r="M42" s="37"/>
    </row>
    <row r="43" spans="1:13" ht="18">
      <c r="A43" s="30">
        <v>26</v>
      </c>
      <c r="B43" s="46">
        <v>45586</v>
      </c>
      <c r="C43" s="89" t="s">
        <v>1296</v>
      </c>
      <c r="D43" s="36" t="s">
        <v>1297</v>
      </c>
      <c r="E43" s="9" t="s">
        <v>51</v>
      </c>
      <c r="F43" s="9" t="s">
        <v>1298</v>
      </c>
      <c r="G43" s="81"/>
      <c r="H43" s="4"/>
      <c r="I43" s="4"/>
      <c r="J43" s="4">
        <v>3</v>
      </c>
      <c r="K43" s="155">
        <v>2500</v>
      </c>
      <c r="L43" s="80"/>
      <c r="M43" s="37"/>
    </row>
    <row r="44" spans="1:13" ht="18">
      <c r="A44" s="30">
        <v>27</v>
      </c>
      <c r="B44" s="46">
        <v>45592</v>
      </c>
      <c r="C44" s="35" t="s">
        <v>2101</v>
      </c>
      <c r="D44" s="36" t="s">
        <v>2102</v>
      </c>
      <c r="E44" s="9" t="s">
        <v>51</v>
      </c>
      <c r="F44" s="9" t="s">
        <v>46</v>
      </c>
      <c r="G44" s="81"/>
      <c r="H44" s="4"/>
      <c r="I44" s="4"/>
      <c r="J44" s="4">
        <v>1</v>
      </c>
      <c r="K44" s="155">
        <v>2500</v>
      </c>
      <c r="L44" s="80"/>
      <c r="M44" s="37"/>
    </row>
    <row r="45" spans="1:13" ht="18">
      <c r="A45" s="30">
        <v>28</v>
      </c>
      <c r="B45" s="46">
        <v>46259</v>
      </c>
      <c r="C45" s="35" t="s">
        <v>2103</v>
      </c>
      <c r="D45" s="36" t="s">
        <v>2104</v>
      </c>
      <c r="E45" s="9" t="s">
        <v>51</v>
      </c>
      <c r="F45" s="9" t="s">
        <v>46</v>
      </c>
      <c r="G45" s="81"/>
      <c r="H45" s="4"/>
      <c r="I45" s="4"/>
      <c r="J45" s="4">
        <v>1</v>
      </c>
      <c r="K45" s="155">
        <v>2500</v>
      </c>
      <c r="L45" s="80"/>
      <c r="M45" s="37"/>
    </row>
    <row r="46" spans="1:13" ht="18">
      <c r="A46" s="30">
        <v>29</v>
      </c>
      <c r="B46" s="46">
        <v>46264</v>
      </c>
      <c r="C46" s="35" t="s">
        <v>2105</v>
      </c>
      <c r="D46" s="36" t="s">
        <v>2106</v>
      </c>
      <c r="E46" s="9" t="s">
        <v>51</v>
      </c>
      <c r="F46" s="9" t="s">
        <v>40</v>
      </c>
      <c r="G46" s="81"/>
      <c r="H46" s="4"/>
      <c r="I46" s="4"/>
      <c r="J46" s="4">
        <v>1</v>
      </c>
      <c r="K46" s="155">
        <v>2600</v>
      </c>
      <c r="L46" s="80"/>
    </row>
    <row r="47" spans="1:13" ht="18">
      <c r="A47" s="30">
        <v>30</v>
      </c>
      <c r="B47" s="46">
        <v>46303</v>
      </c>
      <c r="C47" s="35" t="s">
        <v>2107</v>
      </c>
      <c r="D47" s="36" t="s">
        <v>2108</v>
      </c>
      <c r="E47" s="9" t="s">
        <v>51</v>
      </c>
      <c r="F47" s="9" t="s">
        <v>257</v>
      </c>
      <c r="G47" s="81"/>
      <c r="H47" s="4"/>
      <c r="I47" s="4"/>
      <c r="J47" s="4">
        <v>4</v>
      </c>
      <c r="K47" s="155">
        <v>900</v>
      </c>
      <c r="L47" s="80"/>
      <c r="M47" s="38"/>
    </row>
    <row r="48" spans="1:13" ht="18">
      <c r="A48" s="30">
        <v>31</v>
      </c>
      <c r="B48" s="46">
        <v>46607</v>
      </c>
      <c r="C48" s="35" t="s">
        <v>2109</v>
      </c>
      <c r="D48" s="36" t="s">
        <v>2110</v>
      </c>
      <c r="E48" s="9" t="s">
        <v>51</v>
      </c>
      <c r="F48" s="9" t="s">
        <v>216</v>
      </c>
      <c r="G48" s="81"/>
      <c r="H48" s="4"/>
      <c r="I48" s="4"/>
      <c r="J48" s="4">
        <v>1</v>
      </c>
      <c r="K48" s="155">
        <v>3400</v>
      </c>
      <c r="L48" s="80"/>
      <c r="M48" s="37"/>
    </row>
    <row r="49" spans="1:13" ht="18">
      <c r="A49" s="30">
        <v>32</v>
      </c>
      <c r="B49" s="46">
        <v>46952</v>
      </c>
      <c r="C49" s="89" t="s">
        <v>1818</v>
      </c>
      <c r="D49" s="36" t="s">
        <v>545</v>
      </c>
      <c r="E49" s="9" t="s">
        <v>51</v>
      </c>
      <c r="F49" s="9" t="s">
        <v>40</v>
      </c>
      <c r="G49" s="81"/>
      <c r="H49" s="4"/>
      <c r="I49" s="4"/>
      <c r="J49" s="4">
        <v>1</v>
      </c>
      <c r="K49" s="155">
        <v>1200</v>
      </c>
      <c r="L49" s="80"/>
      <c r="M49" s="37"/>
    </row>
    <row r="50" spans="1:13" ht="18">
      <c r="A50" s="30">
        <v>33</v>
      </c>
      <c r="B50" s="46">
        <v>47007</v>
      </c>
      <c r="C50" s="35" t="s">
        <v>2111</v>
      </c>
      <c r="D50" s="36" t="s">
        <v>2112</v>
      </c>
      <c r="E50" s="9" t="s">
        <v>51</v>
      </c>
      <c r="F50" s="9" t="s">
        <v>1267</v>
      </c>
      <c r="G50" s="81"/>
      <c r="H50" s="4"/>
      <c r="I50" s="4"/>
      <c r="J50" s="4">
        <v>2</v>
      </c>
      <c r="K50" s="155">
        <v>1000</v>
      </c>
      <c r="L50" s="80"/>
      <c r="M50" s="37"/>
    </row>
    <row r="51" spans="1:13" ht="18">
      <c r="A51" s="30">
        <v>34</v>
      </c>
      <c r="B51" s="46">
        <v>11291</v>
      </c>
      <c r="C51" s="89" t="s">
        <v>2113</v>
      </c>
      <c r="D51" s="36" t="s">
        <v>2114</v>
      </c>
      <c r="E51" s="9" t="s">
        <v>51</v>
      </c>
      <c r="F51" s="9" t="s">
        <v>71</v>
      </c>
      <c r="G51" s="81"/>
      <c r="H51" s="4"/>
      <c r="I51" s="4"/>
      <c r="J51" s="4">
        <v>2</v>
      </c>
      <c r="K51" s="155">
        <v>1500</v>
      </c>
      <c r="L51" s="80"/>
      <c r="M51" s="37"/>
    </row>
    <row r="52" spans="1:13" ht="18">
      <c r="A52" s="30">
        <v>35</v>
      </c>
      <c r="B52" s="46">
        <v>11877</v>
      </c>
      <c r="C52" s="35" t="s">
        <v>2115</v>
      </c>
      <c r="D52" s="36" t="s">
        <v>2116</v>
      </c>
      <c r="E52" s="9" t="s">
        <v>51</v>
      </c>
      <c r="F52" s="9" t="s">
        <v>1267</v>
      </c>
      <c r="G52" s="81"/>
      <c r="H52" s="4"/>
      <c r="I52" s="4"/>
      <c r="J52" s="4">
        <v>2</v>
      </c>
      <c r="K52" s="155">
        <v>1750</v>
      </c>
      <c r="L52" s="80"/>
      <c r="M52" s="38"/>
    </row>
    <row r="53" spans="1:13" ht="18">
      <c r="A53" s="30">
        <v>36</v>
      </c>
      <c r="B53" s="46">
        <v>12023</v>
      </c>
      <c r="C53" s="35" t="s">
        <v>2117</v>
      </c>
      <c r="D53" s="36" t="s">
        <v>2098</v>
      </c>
      <c r="E53" s="9" t="s">
        <v>51</v>
      </c>
      <c r="F53" s="9" t="s">
        <v>46</v>
      </c>
      <c r="G53" s="4"/>
      <c r="H53" s="4"/>
      <c r="I53" s="4"/>
      <c r="J53" s="4">
        <v>1</v>
      </c>
      <c r="K53" s="155">
        <v>1500</v>
      </c>
      <c r="L53" s="80"/>
      <c r="M53" s="38"/>
    </row>
    <row r="54" spans="1:13" ht="18">
      <c r="A54" s="30">
        <v>37</v>
      </c>
      <c r="B54" s="46">
        <v>12034</v>
      </c>
      <c r="C54" s="35" t="s">
        <v>2118</v>
      </c>
      <c r="D54" s="36" t="s">
        <v>2119</v>
      </c>
      <c r="E54" s="9" t="s">
        <v>51</v>
      </c>
      <c r="F54" s="9" t="s">
        <v>216</v>
      </c>
      <c r="G54" s="4"/>
      <c r="H54" s="4"/>
      <c r="I54" s="4"/>
      <c r="J54" s="4">
        <v>1</v>
      </c>
      <c r="K54" s="155">
        <v>3950</v>
      </c>
      <c r="L54" s="80"/>
      <c r="M54" s="38"/>
    </row>
    <row r="55" spans="1:13" ht="18">
      <c r="A55" s="30">
        <v>38</v>
      </c>
      <c r="B55" s="119">
        <v>12034</v>
      </c>
      <c r="C55" s="232" t="s">
        <v>2120</v>
      </c>
      <c r="D55" s="57" t="s">
        <v>2121</v>
      </c>
      <c r="E55" s="9" t="s">
        <v>51</v>
      </c>
      <c r="F55" s="58" t="s">
        <v>216</v>
      </c>
      <c r="G55" s="81"/>
      <c r="H55" s="81"/>
      <c r="I55" s="81"/>
      <c r="J55" s="81">
        <v>1</v>
      </c>
      <c r="K55" s="237">
        <v>4350</v>
      </c>
      <c r="L55" s="172"/>
      <c r="M55" s="38"/>
    </row>
    <row r="56" spans="1:13" ht="14.25" customHeight="1">
      <c r="A56" s="271"/>
      <c r="B56" s="272"/>
      <c r="C56" s="64"/>
      <c r="D56" s="65"/>
      <c r="E56" s="66"/>
      <c r="F56" s="66"/>
      <c r="G56" s="273"/>
      <c r="H56" s="273"/>
      <c r="I56" s="273"/>
      <c r="J56" s="273"/>
      <c r="K56" s="141"/>
      <c r="L56" s="66"/>
      <c r="M56" s="37"/>
    </row>
    <row r="57" spans="1:13" ht="18">
      <c r="A57" s="59"/>
      <c r="B57" s="274"/>
      <c r="C57" s="60"/>
      <c r="D57" s="61"/>
      <c r="E57" s="62"/>
      <c r="F57" s="62"/>
      <c r="G57" s="38"/>
      <c r="H57" s="38"/>
      <c r="I57" s="38"/>
      <c r="J57" s="38"/>
      <c r="K57" s="275"/>
      <c r="L57" s="62"/>
      <c r="M57" s="37"/>
    </row>
    <row r="58" spans="1:13" ht="18">
      <c r="A58" s="59"/>
      <c r="B58" s="274"/>
      <c r="C58" s="60"/>
      <c r="D58" s="61"/>
      <c r="E58" s="62"/>
      <c r="F58" s="62"/>
      <c r="G58" s="38"/>
      <c r="H58" s="38"/>
      <c r="I58" s="38"/>
      <c r="J58" s="38"/>
      <c r="K58" s="275"/>
      <c r="L58" s="62"/>
      <c r="M58" s="37"/>
    </row>
    <row r="59" spans="1:13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  <c r="M59" s="37"/>
    </row>
    <row r="60" spans="1:13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  <c r="M60" s="37"/>
    </row>
    <row r="61" spans="1:13" ht="18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  <c r="M61" s="37"/>
    </row>
    <row r="63" spans="1:13" ht="18">
      <c r="A63" s="353" t="s">
        <v>0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3"/>
      <c r="L63" s="353"/>
    </row>
    <row r="64" spans="1:13" ht="18">
      <c r="A64" s="353" t="s">
        <v>2580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</row>
    <row r="65" spans="1:13" ht="18">
      <c r="A65" s="354" t="s">
        <v>2554</v>
      </c>
      <c r="B65" s="354"/>
      <c r="C65" s="354"/>
      <c r="D65" s="354"/>
      <c r="E65" s="354"/>
      <c r="F65" s="354"/>
      <c r="G65" s="354"/>
      <c r="H65" s="354"/>
      <c r="I65" s="354"/>
      <c r="J65" s="354"/>
      <c r="K65" s="354"/>
      <c r="L65" s="354"/>
    </row>
    <row r="66" spans="1:13" ht="18">
      <c r="A66" s="10" t="s">
        <v>1</v>
      </c>
      <c r="B66" s="26" t="s">
        <v>2</v>
      </c>
      <c r="C66" s="11" t="s">
        <v>3</v>
      </c>
      <c r="D66" s="355" t="s">
        <v>4</v>
      </c>
      <c r="E66" s="355" t="s">
        <v>654</v>
      </c>
      <c r="F66" s="362" t="s">
        <v>5</v>
      </c>
      <c r="G66" s="363"/>
      <c r="H66" s="363"/>
      <c r="I66" s="363"/>
      <c r="J66" s="364"/>
      <c r="K66" s="360" t="s">
        <v>9</v>
      </c>
      <c r="L66" s="355" t="s">
        <v>6</v>
      </c>
    </row>
    <row r="67" spans="1:13" ht="18">
      <c r="A67" s="12"/>
      <c r="B67" s="27" t="s">
        <v>7</v>
      </c>
      <c r="C67" s="13" t="s">
        <v>8</v>
      </c>
      <c r="D67" s="356"/>
      <c r="E67" s="356"/>
      <c r="F67" s="8" t="s">
        <v>32</v>
      </c>
      <c r="G67" s="8" t="s">
        <v>33</v>
      </c>
      <c r="H67" s="8" t="s">
        <v>34</v>
      </c>
      <c r="I67" s="8" t="s">
        <v>35</v>
      </c>
      <c r="J67" s="21" t="s">
        <v>37</v>
      </c>
      <c r="K67" s="361"/>
      <c r="L67" s="356"/>
    </row>
    <row r="68" spans="1:13" ht="18">
      <c r="A68" s="30">
        <v>39</v>
      </c>
      <c r="B68" s="46">
        <v>12327</v>
      </c>
      <c r="C68" s="35" t="s">
        <v>2122</v>
      </c>
      <c r="D68" s="36" t="s">
        <v>2123</v>
      </c>
      <c r="E68" s="9" t="s">
        <v>51</v>
      </c>
      <c r="F68" s="9" t="s">
        <v>43</v>
      </c>
      <c r="G68" s="4"/>
      <c r="H68" s="4"/>
      <c r="I68" s="4"/>
      <c r="J68" s="4">
        <v>1</v>
      </c>
      <c r="K68" s="155">
        <v>650</v>
      </c>
      <c r="L68" s="80"/>
      <c r="M68" s="38"/>
    </row>
    <row r="69" spans="1:13" ht="18">
      <c r="A69" s="30">
        <v>40</v>
      </c>
      <c r="B69" s="46">
        <v>14490</v>
      </c>
      <c r="C69" s="35" t="s">
        <v>2124</v>
      </c>
      <c r="D69" s="36" t="s">
        <v>1323</v>
      </c>
      <c r="E69" s="9" t="s">
        <v>51</v>
      </c>
      <c r="F69" s="9" t="s">
        <v>45</v>
      </c>
      <c r="G69" s="81"/>
      <c r="H69" s="81"/>
      <c r="I69" s="81"/>
      <c r="J69" s="81">
        <v>1</v>
      </c>
      <c r="K69" s="155">
        <v>3500</v>
      </c>
      <c r="L69" s="80"/>
    </row>
    <row r="70" spans="1:13" ht="18">
      <c r="A70" s="30">
        <v>41</v>
      </c>
      <c r="B70" s="46">
        <v>15184</v>
      </c>
      <c r="C70" s="35" t="s">
        <v>2125</v>
      </c>
      <c r="D70" s="36" t="s">
        <v>2126</v>
      </c>
      <c r="E70" s="9" t="s">
        <v>51</v>
      </c>
      <c r="F70" s="9" t="s">
        <v>40</v>
      </c>
      <c r="G70" s="81"/>
      <c r="H70" s="81"/>
      <c r="I70" s="81"/>
      <c r="J70" s="81">
        <v>1</v>
      </c>
      <c r="K70" s="155">
        <v>54000</v>
      </c>
      <c r="L70" s="80"/>
    </row>
    <row r="71" spans="1:13" ht="18">
      <c r="A71" s="30">
        <v>42</v>
      </c>
      <c r="B71" s="46">
        <v>15560</v>
      </c>
      <c r="C71" s="35" t="s">
        <v>785</v>
      </c>
      <c r="D71" s="36" t="s">
        <v>2127</v>
      </c>
      <c r="E71" s="9" t="s">
        <v>51</v>
      </c>
      <c r="F71" s="9" t="s">
        <v>43</v>
      </c>
      <c r="G71" s="81"/>
      <c r="H71" s="81"/>
      <c r="I71" s="81"/>
      <c r="J71" s="81">
        <v>1</v>
      </c>
      <c r="K71" s="155">
        <v>2600</v>
      </c>
      <c r="L71" s="80"/>
    </row>
    <row r="72" spans="1:13" ht="18">
      <c r="A72" s="30">
        <v>43</v>
      </c>
      <c r="B72" s="46">
        <v>15577</v>
      </c>
      <c r="C72" s="35" t="s">
        <v>1819</v>
      </c>
      <c r="D72" s="36" t="s">
        <v>1386</v>
      </c>
      <c r="E72" s="9" t="s">
        <v>51</v>
      </c>
      <c r="F72" s="9" t="s">
        <v>40</v>
      </c>
      <c r="G72" s="4"/>
      <c r="H72" s="4"/>
      <c r="I72" s="4"/>
      <c r="J72" s="4">
        <v>1</v>
      </c>
      <c r="K72" s="155">
        <v>24610</v>
      </c>
      <c r="L72" s="80"/>
    </row>
    <row r="73" spans="1:13" ht="18">
      <c r="A73" s="30">
        <v>44</v>
      </c>
      <c r="B73" s="46">
        <v>15577</v>
      </c>
      <c r="C73" s="35" t="s">
        <v>1387</v>
      </c>
      <c r="D73" s="36" t="s">
        <v>1388</v>
      </c>
      <c r="E73" s="9" t="s">
        <v>51</v>
      </c>
      <c r="F73" s="9" t="s">
        <v>43</v>
      </c>
      <c r="G73" s="4"/>
      <c r="H73" s="4"/>
      <c r="I73" s="4"/>
      <c r="J73" s="4">
        <v>1</v>
      </c>
      <c r="K73" s="155">
        <v>2800</v>
      </c>
      <c r="L73" s="80"/>
    </row>
    <row r="74" spans="1:13" ht="18">
      <c r="A74" s="30">
        <v>45</v>
      </c>
      <c r="B74" s="46">
        <v>16104</v>
      </c>
      <c r="C74" s="35" t="s">
        <v>2128</v>
      </c>
      <c r="D74" s="35" t="s">
        <v>2129</v>
      </c>
      <c r="E74" s="9" t="s">
        <v>51</v>
      </c>
      <c r="F74" s="9" t="s">
        <v>127</v>
      </c>
      <c r="G74" s="81"/>
      <c r="H74" s="81"/>
      <c r="I74" s="81"/>
      <c r="J74" s="81">
        <v>1</v>
      </c>
      <c r="K74" s="70">
        <v>20000</v>
      </c>
      <c r="L74" s="80"/>
    </row>
    <row r="75" spans="1:13" ht="18">
      <c r="A75" s="30">
        <v>46</v>
      </c>
      <c r="B75" s="111" t="s">
        <v>1381</v>
      </c>
      <c r="C75" s="89" t="s">
        <v>1382</v>
      </c>
      <c r="D75" s="36" t="s">
        <v>1379</v>
      </c>
      <c r="E75" s="9" t="s">
        <v>39</v>
      </c>
      <c r="F75" s="9" t="s">
        <v>2540</v>
      </c>
      <c r="G75" s="4"/>
      <c r="H75" s="4"/>
      <c r="I75" s="4"/>
      <c r="J75" s="4">
        <v>12</v>
      </c>
      <c r="K75" s="155">
        <v>400</v>
      </c>
      <c r="L75" s="80"/>
    </row>
    <row r="76" spans="1:13" ht="18">
      <c r="A76" s="30">
        <v>47</v>
      </c>
      <c r="B76" s="46">
        <v>18216</v>
      </c>
      <c r="C76" s="35" t="s">
        <v>2130</v>
      </c>
      <c r="D76" s="36" t="s">
        <v>2131</v>
      </c>
      <c r="E76" s="9" t="s">
        <v>36</v>
      </c>
      <c r="F76" s="9" t="s">
        <v>43</v>
      </c>
      <c r="G76" s="81"/>
      <c r="H76" s="81"/>
      <c r="I76" s="81"/>
      <c r="J76" s="81">
        <v>1</v>
      </c>
      <c r="K76" s="155">
        <v>15000</v>
      </c>
      <c r="L76" s="80"/>
    </row>
    <row r="77" spans="1:13" ht="18">
      <c r="A77" s="30">
        <v>48</v>
      </c>
      <c r="B77" s="46">
        <v>237362</v>
      </c>
      <c r="C77" s="35" t="s">
        <v>2132</v>
      </c>
      <c r="D77" s="36" t="s">
        <v>2133</v>
      </c>
      <c r="E77" s="9" t="s">
        <v>36</v>
      </c>
      <c r="F77" s="9" t="s">
        <v>1073</v>
      </c>
      <c r="G77" s="81"/>
      <c r="H77" s="4"/>
      <c r="I77" s="4"/>
      <c r="J77" s="4">
        <v>1</v>
      </c>
      <c r="K77" s="155">
        <v>15000</v>
      </c>
      <c r="L77" s="80"/>
    </row>
    <row r="78" spans="1:13" ht="18">
      <c r="A78" s="30">
        <v>49</v>
      </c>
      <c r="B78" s="46">
        <v>18454</v>
      </c>
      <c r="C78" s="35" t="s">
        <v>1380</v>
      </c>
      <c r="D78" s="36" t="s">
        <v>1486</v>
      </c>
      <c r="E78" s="9" t="s">
        <v>36</v>
      </c>
      <c r="F78" s="58" t="s">
        <v>40</v>
      </c>
      <c r="G78" s="81"/>
      <c r="H78" s="4"/>
      <c r="I78" s="4"/>
      <c r="J78" s="4">
        <v>1</v>
      </c>
      <c r="K78" s="70">
        <v>19900</v>
      </c>
      <c r="L78" s="80"/>
    </row>
    <row r="79" spans="1:13" ht="18">
      <c r="A79" s="30">
        <v>50</v>
      </c>
      <c r="B79" s="46" t="s">
        <v>1408</v>
      </c>
      <c r="C79" s="35" t="s">
        <v>1533</v>
      </c>
      <c r="D79" s="36" t="s">
        <v>1409</v>
      </c>
      <c r="E79" s="9" t="s">
        <v>36</v>
      </c>
      <c r="F79" s="9" t="s">
        <v>45</v>
      </c>
      <c r="G79" s="81"/>
      <c r="H79" s="81"/>
      <c r="I79" s="81"/>
      <c r="J79" s="1">
        <v>1</v>
      </c>
      <c r="K79" s="155">
        <v>23871</v>
      </c>
      <c r="L79" s="80"/>
    </row>
    <row r="80" spans="1:13" ht="18">
      <c r="A80" s="30">
        <v>51</v>
      </c>
      <c r="B80" s="46">
        <v>18667</v>
      </c>
      <c r="C80" s="89" t="s">
        <v>1537</v>
      </c>
      <c r="D80" s="36" t="s">
        <v>1536</v>
      </c>
      <c r="E80" s="9" t="s">
        <v>36</v>
      </c>
      <c r="F80" s="9" t="s">
        <v>1822</v>
      </c>
      <c r="G80" s="81"/>
      <c r="H80" s="81"/>
      <c r="I80" s="4"/>
      <c r="J80" s="4">
        <v>35</v>
      </c>
      <c r="K80" s="155">
        <v>952000</v>
      </c>
      <c r="L80" s="80" t="s">
        <v>1821</v>
      </c>
    </row>
    <row r="81" spans="1:13" ht="18">
      <c r="A81" s="30">
        <v>52</v>
      </c>
      <c r="B81" s="46">
        <v>18975</v>
      </c>
      <c r="C81" s="35" t="s">
        <v>2134</v>
      </c>
      <c r="D81" s="36" t="s">
        <v>2135</v>
      </c>
      <c r="E81" s="9" t="s">
        <v>36</v>
      </c>
      <c r="F81" s="9" t="s">
        <v>46</v>
      </c>
      <c r="G81" s="81"/>
      <c r="H81" s="81"/>
      <c r="I81" s="4"/>
      <c r="J81" s="81">
        <v>1</v>
      </c>
      <c r="K81" s="155">
        <v>13000</v>
      </c>
      <c r="L81" s="108"/>
    </row>
    <row r="82" spans="1:13" ht="18">
      <c r="A82" s="30">
        <v>53</v>
      </c>
      <c r="B82" s="119">
        <v>18975</v>
      </c>
      <c r="C82" s="56" t="s">
        <v>2136</v>
      </c>
      <c r="D82" s="57" t="s">
        <v>2137</v>
      </c>
      <c r="E82" s="58" t="s">
        <v>36</v>
      </c>
      <c r="F82" s="58" t="s">
        <v>46</v>
      </c>
      <c r="G82" s="81"/>
      <c r="H82" s="81"/>
      <c r="I82" s="4"/>
      <c r="J82" s="81">
        <v>1</v>
      </c>
      <c r="K82" s="155">
        <v>36000</v>
      </c>
      <c r="L82" s="108"/>
    </row>
    <row r="83" spans="1:13" ht="18">
      <c r="A83" s="30">
        <v>54</v>
      </c>
      <c r="B83" s="34">
        <v>40106</v>
      </c>
      <c r="C83" s="35" t="s">
        <v>2138</v>
      </c>
      <c r="D83" s="36" t="s">
        <v>2139</v>
      </c>
      <c r="E83" s="9" t="s">
        <v>36</v>
      </c>
      <c r="F83" s="9" t="s">
        <v>63</v>
      </c>
      <c r="G83" s="81"/>
      <c r="H83" s="81"/>
      <c r="I83" s="81"/>
      <c r="J83" s="81">
        <v>2</v>
      </c>
      <c r="K83" s="155">
        <v>54400</v>
      </c>
      <c r="L83" s="80"/>
    </row>
    <row r="84" spans="1:13" ht="18">
      <c r="A84" s="30">
        <v>55</v>
      </c>
      <c r="B84" s="34">
        <v>3581</v>
      </c>
      <c r="C84" s="35" t="s">
        <v>2140</v>
      </c>
      <c r="D84" s="36" t="s">
        <v>2141</v>
      </c>
      <c r="E84" s="9" t="s">
        <v>36</v>
      </c>
      <c r="F84" s="9" t="s">
        <v>45</v>
      </c>
      <c r="G84" s="81"/>
      <c r="H84" s="81"/>
      <c r="I84" s="81"/>
      <c r="J84" s="4">
        <v>1</v>
      </c>
      <c r="K84" s="155">
        <v>29000</v>
      </c>
      <c r="L84" s="80"/>
    </row>
    <row r="85" spans="1:13" ht="18">
      <c r="A85" s="30"/>
      <c r="B85" s="80"/>
      <c r="C85" s="139"/>
      <c r="D85" s="84"/>
      <c r="E85" s="80"/>
      <c r="F85" s="81"/>
      <c r="G85" s="81"/>
      <c r="H85" s="81"/>
      <c r="I85" s="81"/>
      <c r="J85" s="1"/>
      <c r="K85" s="142"/>
      <c r="L85" s="80"/>
      <c r="M85" s="37"/>
    </row>
    <row r="86" spans="1:13" ht="18">
      <c r="A86" s="167"/>
      <c r="B86" s="168"/>
      <c r="C86" s="169"/>
      <c r="D86" s="170" t="s">
        <v>2964</v>
      </c>
      <c r="E86" s="168"/>
      <c r="F86" s="171" t="s">
        <v>1708</v>
      </c>
      <c r="G86" s="171">
        <f>SUM(G6:G23,G36:G39)</f>
        <v>35</v>
      </c>
      <c r="H86" s="171"/>
      <c r="I86" s="171"/>
      <c r="J86" s="171">
        <f>SUM(J68:J84,J40:J55,J9)</f>
        <v>90</v>
      </c>
      <c r="K86" s="201"/>
      <c r="L86" s="168"/>
    </row>
    <row r="87" spans="1:13" ht="14.25" customHeight="1">
      <c r="A87" s="271"/>
      <c r="B87" s="272"/>
      <c r="C87" s="64"/>
      <c r="D87" s="65"/>
      <c r="E87" s="66"/>
      <c r="F87" s="66"/>
      <c r="G87" s="273"/>
      <c r="H87" s="273"/>
      <c r="I87" s="273"/>
      <c r="J87" s="273"/>
      <c r="K87" s="141"/>
      <c r="L87" s="66"/>
      <c r="M87" s="37"/>
    </row>
    <row r="88" spans="1:13" ht="18">
      <c r="A88" s="59"/>
      <c r="B88" s="274"/>
      <c r="C88" s="60"/>
      <c r="D88" s="61"/>
      <c r="E88" s="62"/>
      <c r="F88" s="62"/>
      <c r="G88" s="38"/>
      <c r="H88" s="38"/>
      <c r="I88" s="38"/>
      <c r="J88" s="38"/>
      <c r="K88" s="275"/>
      <c r="L88" s="62"/>
      <c r="M88" s="37"/>
    </row>
    <row r="89" spans="1:13" ht="18">
      <c r="A89" s="59"/>
      <c r="B89" s="274"/>
      <c r="C89" s="60"/>
      <c r="D89" s="61"/>
      <c r="E89" s="62"/>
      <c r="F89" s="62"/>
      <c r="G89" s="38"/>
      <c r="H89" s="38"/>
      <c r="I89" s="38"/>
      <c r="J89" s="38"/>
      <c r="K89" s="275"/>
      <c r="L89" s="62"/>
      <c r="M89" s="37"/>
    </row>
  </sheetData>
  <mergeCells count="25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31:L31"/>
    <mergeCell ref="A32:L32"/>
    <mergeCell ref="A33:L33"/>
    <mergeCell ref="D34:D35"/>
    <mergeCell ref="E34:E35"/>
    <mergeCell ref="F34:J34"/>
    <mergeCell ref="K34:K35"/>
    <mergeCell ref="L34:L35"/>
    <mergeCell ref="A63:L63"/>
    <mergeCell ref="A64:L64"/>
    <mergeCell ref="A65:L65"/>
    <mergeCell ref="D66:D67"/>
    <mergeCell ref="E66:E67"/>
    <mergeCell ref="F66:J66"/>
    <mergeCell ref="K66:K67"/>
    <mergeCell ref="L66:L67"/>
  </mergeCells>
  <printOptions horizontalCentered="1"/>
  <pageMargins left="0.31496062992125984" right="0.11811023622047245" top="0.35433070866141736" bottom="0.15748031496062992" header="0" footer="0"/>
  <pageSetup scale="95" fitToWidth="0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M18"/>
  <sheetViews>
    <sheetView zoomScale="85" zoomScaleNormal="85" workbookViewId="0">
      <selection activeCell="J26" sqref="J26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2581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108">
        <v>1</v>
      </c>
      <c r="B6" s="34" t="s">
        <v>1347</v>
      </c>
      <c r="C6" s="35" t="s">
        <v>1348</v>
      </c>
      <c r="D6" s="35" t="s">
        <v>1349</v>
      </c>
      <c r="E6" s="9" t="s">
        <v>51</v>
      </c>
      <c r="F6" s="9" t="s">
        <v>62</v>
      </c>
      <c r="G6" s="4">
        <v>1</v>
      </c>
      <c r="H6" s="4"/>
      <c r="I6" s="4"/>
      <c r="J6" s="4"/>
      <c r="K6" s="70">
        <v>5500</v>
      </c>
      <c r="L6" s="9"/>
    </row>
    <row r="7" spans="1:13" ht="18">
      <c r="A7" s="108">
        <v>2</v>
      </c>
      <c r="B7" s="5">
        <v>44068</v>
      </c>
      <c r="C7" s="6" t="s">
        <v>30</v>
      </c>
      <c r="D7" s="6" t="s">
        <v>31</v>
      </c>
      <c r="E7" s="4" t="s">
        <v>51</v>
      </c>
      <c r="F7" s="9" t="s">
        <v>40</v>
      </c>
      <c r="G7" s="4">
        <v>1</v>
      </c>
      <c r="H7" s="23"/>
      <c r="I7" s="23"/>
      <c r="J7" s="23"/>
      <c r="K7" s="224">
        <v>20390</v>
      </c>
      <c r="L7" s="9"/>
      <c r="M7" s="264" t="s">
        <v>2409</v>
      </c>
    </row>
    <row r="8" spans="1:13" ht="18">
      <c r="A8" s="108">
        <v>3</v>
      </c>
      <c r="B8" s="34" t="s">
        <v>979</v>
      </c>
      <c r="C8" s="35" t="s">
        <v>2068</v>
      </c>
      <c r="D8" s="35" t="s">
        <v>2069</v>
      </c>
      <c r="E8" s="9" t="s">
        <v>51</v>
      </c>
      <c r="F8" s="9" t="s">
        <v>40</v>
      </c>
      <c r="G8" s="81"/>
      <c r="H8" s="81"/>
      <c r="I8" s="4"/>
      <c r="J8" s="81">
        <v>1</v>
      </c>
      <c r="K8" s="70">
        <v>34900</v>
      </c>
      <c r="L8" s="58"/>
    </row>
    <row r="9" spans="1:13" ht="18">
      <c r="A9" s="108">
        <v>4</v>
      </c>
      <c r="B9" s="34" t="s">
        <v>979</v>
      </c>
      <c r="C9" s="35" t="s">
        <v>2070</v>
      </c>
      <c r="D9" s="35" t="s">
        <v>2071</v>
      </c>
      <c r="E9" s="9" t="s">
        <v>51</v>
      </c>
      <c r="F9" s="9" t="s">
        <v>40</v>
      </c>
      <c r="G9" s="81"/>
      <c r="H9" s="81"/>
      <c r="I9" s="81"/>
      <c r="J9" s="81">
        <v>1</v>
      </c>
      <c r="K9" s="70">
        <v>3110</v>
      </c>
      <c r="L9" s="58"/>
    </row>
    <row r="10" spans="1:13" ht="18">
      <c r="A10" s="108">
        <v>5</v>
      </c>
      <c r="B10" s="34">
        <v>37399</v>
      </c>
      <c r="C10" s="35" t="s">
        <v>2072</v>
      </c>
      <c r="D10" s="35" t="s">
        <v>2322</v>
      </c>
      <c r="E10" s="9" t="s">
        <v>51</v>
      </c>
      <c r="F10" s="9" t="s">
        <v>40</v>
      </c>
      <c r="G10" s="81"/>
      <c r="H10" s="81"/>
      <c r="I10" s="81"/>
      <c r="J10" s="81">
        <v>1</v>
      </c>
      <c r="K10" s="70">
        <v>8900</v>
      </c>
      <c r="L10" s="58" t="s">
        <v>2928</v>
      </c>
    </row>
    <row r="11" spans="1:13" ht="18">
      <c r="A11" s="108">
        <v>6</v>
      </c>
      <c r="B11" s="34">
        <v>38575</v>
      </c>
      <c r="C11" s="35" t="s">
        <v>2073</v>
      </c>
      <c r="D11" s="35" t="s">
        <v>2074</v>
      </c>
      <c r="E11" s="9" t="s">
        <v>39</v>
      </c>
      <c r="F11" s="9" t="s">
        <v>43</v>
      </c>
      <c r="G11" s="81"/>
      <c r="H11" s="81"/>
      <c r="I11" s="81"/>
      <c r="J11" s="81">
        <v>1</v>
      </c>
      <c r="K11" s="70">
        <v>26000</v>
      </c>
      <c r="L11" s="58"/>
    </row>
    <row r="12" spans="1:13" ht="18">
      <c r="A12" s="108">
        <v>7</v>
      </c>
      <c r="B12" s="34">
        <v>38575</v>
      </c>
      <c r="C12" s="35" t="s">
        <v>2075</v>
      </c>
      <c r="D12" s="35" t="s">
        <v>2076</v>
      </c>
      <c r="E12" s="9" t="s">
        <v>51</v>
      </c>
      <c r="F12" s="9" t="s">
        <v>40</v>
      </c>
      <c r="G12" s="81"/>
      <c r="H12" s="81"/>
      <c r="I12" s="81"/>
      <c r="J12" s="81">
        <v>1</v>
      </c>
      <c r="K12" s="70">
        <v>9500</v>
      </c>
      <c r="L12" s="9" t="s">
        <v>2927</v>
      </c>
    </row>
    <row r="13" spans="1:13" ht="18">
      <c r="A13" s="108">
        <v>8</v>
      </c>
      <c r="B13" s="34" t="s">
        <v>1546</v>
      </c>
      <c r="C13" s="35" t="s">
        <v>1547</v>
      </c>
      <c r="D13" s="35" t="s">
        <v>1548</v>
      </c>
      <c r="E13" s="9" t="s">
        <v>36</v>
      </c>
      <c r="F13" s="9" t="s">
        <v>40</v>
      </c>
      <c r="G13" s="4"/>
      <c r="H13" s="4"/>
      <c r="I13" s="4"/>
      <c r="J13" s="4">
        <v>1</v>
      </c>
      <c r="K13" s="70">
        <v>3890</v>
      </c>
      <c r="L13" s="9" t="s">
        <v>2927</v>
      </c>
    </row>
    <row r="14" spans="1:13" ht="18">
      <c r="A14" s="108"/>
      <c r="B14" s="108"/>
      <c r="C14" s="146"/>
      <c r="D14" s="146"/>
      <c r="E14" s="108"/>
      <c r="F14" s="4"/>
      <c r="G14" s="4"/>
      <c r="H14" s="4"/>
      <c r="I14" s="4"/>
      <c r="J14" s="4"/>
      <c r="K14" s="203"/>
      <c r="L14" s="108"/>
      <c r="M14" s="37"/>
    </row>
    <row r="15" spans="1:13" ht="18">
      <c r="A15" s="167"/>
      <c r="B15" s="168"/>
      <c r="C15" s="169"/>
      <c r="D15" s="170" t="s">
        <v>2077</v>
      </c>
      <c r="E15" s="168"/>
      <c r="F15" s="171" t="s">
        <v>1708</v>
      </c>
      <c r="G15" s="171">
        <v>2</v>
      </c>
      <c r="H15" s="171"/>
      <c r="I15" s="171"/>
      <c r="J15" s="171">
        <f>SUM(J8:J13)</f>
        <v>6</v>
      </c>
      <c r="K15" s="201"/>
      <c r="L15" s="168"/>
    </row>
    <row r="16" spans="1:13" ht="18">
      <c r="A16" s="271"/>
      <c r="B16" s="272"/>
      <c r="C16" s="64"/>
      <c r="D16" s="65"/>
      <c r="E16" s="66"/>
      <c r="F16" s="66"/>
      <c r="G16" s="273"/>
      <c r="H16" s="273"/>
      <c r="I16" s="273"/>
      <c r="J16" s="273"/>
      <c r="K16" s="141"/>
      <c r="L16" s="66"/>
      <c r="M16" s="37"/>
    </row>
    <row r="17" spans="1:13" ht="18">
      <c r="A17" s="59"/>
      <c r="B17" s="274"/>
      <c r="C17" s="60"/>
      <c r="D17" s="61"/>
      <c r="E17" s="62"/>
      <c r="F17" s="62"/>
      <c r="G17" s="38"/>
      <c r="H17" s="38"/>
      <c r="I17" s="38"/>
      <c r="J17" s="38"/>
      <c r="K17" s="275"/>
      <c r="L17" s="62"/>
      <c r="M17" s="37"/>
    </row>
    <row r="18" spans="1:13" ht="18">
      <c r="A18" s="59"/>
      <c r="B18" s="274"/>
      <c r="C18" s="60"/>
      <c r="D18" s="61"/>
      <c r="E18" s="62"/>
      <c r="F18" s="62"/>
      <c r="G18" s="38"/>
      <c r="H18" s="38"/>
      <c r="I18" s="38"/>
      <c r="J18" s="38"/>
      <c r="K18" s="275"/>
      <c r="L18" s="62"/>
      <c r="M18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</sheetPr>
  <dimension ref="A1:U110"/>
  <sheetViews>
    <sheetView topLeftCell="A70" zoomScaleNormal="100" workbookViewId="0">
      <selection activeCell="U104" sqref="U104"/>
    </sheetView>
  </sheetViews>
  <sheetFormatPr defaultRowHeight="14.25"/>
  <cols>
    <col min="1" max="1" width="4" customWidth="1"/>
    <col min="2" max="2" width="10.73046875" customWidth="1"/>
    <col min="3" max="3" width="20.86328125" bestFit="1" customWidth="1"/>
    <col min="4" max="4" width="31.863281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2582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15978</v>
      </c>
      <c r="C6" s="35" t="s">
        <v>1373</v>
      </c>
      <c r="D6" s="35" t="s">
        <v>276</v>
      </c>
      <c r="E6" s="9" t="s">
        <v>51</v>
      </c>
      <c r="F6" s="9" t="s">
        <v>369</v>
      </c>
      <c r="G6" s="4">
        <v>1</v>
      </c>
      <c r="H6" s="4"/>
      <c r="I6" s="4"/>
      <c r="J6" s="4"/>
      <c r="K6" s="70">
        <v>3700</v>
      </c>
      <c r="L6" s="9" t="s">
        <v>1795</v>
      </c>
    </row>
    <row r="7" spans="1:13" ht="18">
      <c r="A7" s="30">
        <v>2</v>
      </c>
      <c r="B7" s="46" t="s">
        <v>1402</v>
      </c>
      <c r="C7" s="35" t="s">
        <v>1545</v>
      </c>
      <c r="D7" s="47" t="s">
        <v>1403</v>
      </c>
      <c r="E7" s="9" t="s">
        <v>36</v>
      </c>
      <c r="F7" s="9" t="s">
        <v>40</v>
      </c>
      <c r="G7" s="81">
        <v>1</v>
      </c>
      <c r="H7" s="81"/>
      <c r="I7" s="81"/>
      <c r="J7" s="1"/>
      <c r="K7" s="70">
        <v>89700</v>
      </c>
      <c r="L7" s="108" t="s">
        <v>2465</v>
      </c>
    </row>
    <row r="8" spans="1:13" ht="18">
      <c r="A8" s="30">
        <v>3</v>
      </c>
      <c r="B8" s="80" t="s">
        <v>1565</v>
      </c>
      <c r="C8" s="139" t="s">
        <v>1566</v>
      </c>
      <c r="D8" s="137" t="s">
        <v>1567</v>
      </c>
      <c r="E8" s="80" t="s">
        <v>36</v>
      </c>
      <c r="F8" s="81"/>
      <c r="G8" s="4"/>
      <c r="H8" s="4"/>
      <c r="I8" s="4"/>
      <c r="J8" s="4"/>
      <c r="K8" s="96">
        <v>1500000</v>
      </c>
      <c r="L8" s="108" t="s">
        <v>1367</v>
      </c>
      <c r="M8" s="264" t="s">
        <v>2409</v>
      </c>
    </row>
    <row r="9" spans="1:13" ht="18">
      <c r="A9" s="30"/>
      <c r="B9" s="80"/>
      <c r="C9" s="139"/>
      <c r="D9" s="137" t="s">
        <v>1730</v>
      </c>
      <c r="E9" s="80"/>
      <c r="F9" s="81" t="s">
        <v>768</v>
      </c>
      <c r="G9" s="81">
        <v>9</v>
      </c>
      <c r="H9" s="81"/>
      <c r="I9" s="81"/>
      <c r="J9" s="1"/>
      <c r="K9" s="176">
        <v>150000</v>
      </c>
      <c r="L9" s="80"/>
    </row>
    <row r="10" spans="1:13" ht="18">
      <c r="A10" s="30"/>
      <c r="B10" s="80"/>
      <c r="C10" s="139"/>
      <c r="D10" s="137" t="s">
        <v>1731</v>
      </c>
      <c r="E10" s="80"/>
      <c r="F10" s="81" t="s">
        <v>646</v>
      </c>
      <c r="G10" s="81">
        <v>1</v>
      </c>
      <c r="H10" s="81"/>
      <c r="I10" s="81"/>
      <c r="J10" s="1"/>
      <c r="K10" s="176">
        <v>65000</v>
      </c>
      <c r="L10" s="80"/>
    </row>
    <row r="11" spans="1:13" ht="18">
      <c r="A11" s="30"/>
      <c r="B11" s="80"/>
      <c r="C11" s="139"/>
      <c r="D11" s="137" t="s">
        <v>1732</v>
      </c>
      <c r="E11" s="80"/>
      <c r="F11" s="81" t="s">
        <v>40</v>
      </c>
      <c r="G11" s="81">
        <v>1</v>
      </c>
      <c r="H11" s="81"/>
      <c r="I11" s="81"/>
      <c r="J11" s="1"/>
      <c r="K11" s="176">
        <v>35000</v>
      </c>
      <c r="L11" s="80"/>
    </row>
    <row r="12" spans="1:13" ht="18">
      <c r="A12" s="30"/>
      <c r="B12" s="80"/>
      <c r="C12" s="139"/>
      <c r="D12" s="137" t="s">
        <v>1733</v>
      </c>
      <c r="E12" s="80"/>
      <c r="F12" s="81" t="s">
        <v>40</v>
      </c>
      <c r="G12" s="81">
        <v>1</v>
      </c>
      <c r="H12" s="81"/>
      <c r="I12" s="81"/>
      <c r="J12" s="1"/>
      <c r="K12" s="176">
        <v>35000</v>
      </c>
      <c r="L12" s="80"/>
    </row>
    <row r="13" spans="1:13" ht="18">
      <c r="A13" s="30"/>
      <c r="B13" s="80"/>
      <c r="C13" s="139"/>
      <c r="D13" s="137" t="s">
        <v>1734</v>
      </c>
      <c r="E13" s="80"/>
      <c r="F13" s="81" t="s">
        <v>40</v>
      </c>
      <c r="G13" s="81">
        <v>1</v>
      </c>
      <c r="H13" s="81"/>
      <c r="I13" s="81"/>
      <c r="J13" s="1"/>
      <c r="K13" s="176">
        <v>15000</v>
      </c>
      <c r="L13" s="80"/>
    </row>
    <row r="14" spans="1:13" ht="18">
      <c r="A14" s="30">
        <v>4</v>
      </c>
      <c r="B14" s="80" t="s">
        <v>1573</v>
      </c>
      <c r="C14" s="139" t="s">
        <v>1574</v>
      </c>
      <c r="D14" s="213" t="s">
        <v>1575</v>
      </c>
      <c r="E14" s="80" t="s">
        <v>51</v>
      </c>
      <c r="F14" s="81"/>
      <c r="G14" s="81"/>
      <c r="H14" s="81"/>
      <c r="I14" s="81"/>
      <c r="J14" s="1"/>
      <c r="K14" s="176">
        <v>987300</v>
      </c>
      <c r="L14" s="108" t="s">
        <v>2465</v>
      </c>
      <c r="M14" s="264" t="s">
        <v>2409</v>
      </c>
    </row>
    <row r="15" spans="1:13" ht="18">
      <c r="A15" s="30"/>
      <c r="B15" s="80"/>
      <c r="C15" s="139"/>
      <c r="D15" s="137" t="s">
        <v>1735</v>
      </c>
      <c r="E15" s="80"/>
      <c r="F15" s="81" t="s">
        <v>40</v>
      </c>
      <c r="G15" s="81">
        <v>1</v>
      </c>
      <c r="H15" s="81"/>
      <c r="I15" s="81"/>
      <c r="J15" s="1"/>
      <c r="K15" s="176">
        <v>235000</v>
      </c>
      <c r="L15" s="108" t="s">
        <v>2465</v>
      </c>
    </row>
    <row r="16" spans="1:13" ht="18">
      <c r="A16" s="30"/>
      <c r="B16" s="80"/>
      <c r="C16" s="139"/>
      <c r="D16" s="137" t="s">
        <v>1736</v>
      </c>
      <c r="E16" s="80"/>
      <c r="F16" s="81" t="s">
        <v>1368</v>
      </c>
      <c r="G16" s="81">
        <v>2</v>
      </c>
      <c r="H16" s="81"/>
      <c r="I16" s="81"/>
      <c r="J16" s="1"/>
      <c r="K16" s="176">
        <v>40000</v>
      </c>
      <c r="L16" s="108" t="s">
        <v>2465</v>
      </c>
    </row>
    <row r="17" spans="1:13" ht="18">
      <c r="A17" s="30"/>
      <c r="B17" s="80"/>
      <c r="C17" s="139"/>
      <c r="D17" s="137" t="s">
        <v>1737</v>
      </c>
      <c r="E17" s="80"/>
      <c r="F17" s="81" t="s">
        <v>40</v>
      </c>
      <c r="G17" s="81">
        <v>1</v>
      </c>
      <c r="H17" s="81"/>
      <c r="I17" s="81"/>
      <c r="J17" s="1"/>
      <c r="K17" s="176">
        <v>120000</v>
      </c>
      <c r="L17" s="108" t="s">
        <v>2465</v>
      </c>
    </row>
    <row r="18" spans="1:13" ht="18">
      <c r="A18" s="30"/>
      <c r="B18" s="80"/>
      <c r="C18" s="139"/>
      <c r="D18" s="137" t="s">
        <v>1775</v>
      </c>
      <c r="E18" s="80"/>
      <c r="F18" s="81"/>
      <c r="G18" s="81"/>
      <c r="H18" s="81"/>
      <c r="I18" s="81"/>
      <c r="J18" s="1"/>
      <c r="K18" s="176"/>
      <c r="L18" s="108"/>
    </row>
    <row r="19" spans="1:13" ht="18">
      <c r="A19" s="30"/>
      <c r="B19" s="80"/>
      <c r="C19" s="139"/>
      <c r="D19" s="137" t="s">
        <v>1738</v>
      </c>
      <c r="E19" s="80"/>
      <c r="F19" s="81" t="s">
        <v>121</v>
      </c>
      <c r="G19" s="81">
        <v>1</v>
      </c>
      <c r="H19" s="81"/>
      <c r="I19" s="81"/>
      <c r="J19" s="1"/>
      <c r="K19" s="176">
        <v>45000</v>
      </c>
      <c r="L19" s="108" t="s">
        <v>2465</v>
      </c>
    </row>
    <row r="20" spans="1:13" ht="18">
      <c r="A20" s="30"/>
      <c r="B20" s="80"/>
      <c r="C20" s="139"/>
      <c r="D20" s="137" t="s">
        <v>1739</v>
      </c>
      <c r="E20" s="80"/>
      <c r="F20" s="81" t="s">
        <v>45</v>
      </c>
      <c r="G20" s="81">
        <v>1</v>
      </c>
      <c r="H20" s="81"/>
      <c r="I20" s="81"/>
      <c r="J20" s="1"/>
      <c r="K20" s="176">
        <v>200000</v>
      </c>
      <c r="L20" s="108" t="s">
        <v>2465</v>
      </c>
    </row>
    <row r="21" spans="1:13" ht="18">
      <c r="A21" s="30"/>
      <c r="B21" s="80"/>
      <c r="C21" s="139"/>
      <c r="D21" s="137" t="s">
        <v>1740</v>
      </c>
      <c r="E21" s="80"/>
      <c r="F21" s="81" t="s">
        <v>45</v>
      </c>
      <c r="G21" s="81">
        <v>1</v>
      </c>
      <c r="H21" s="81"/>
      <c r="I21" s="81"/>
      <c r="J21" s="1"/>
      <c r="K21" s="176">
        <v>30000</v>
      </c>
      <c r="L21" s="108" t="s">
        <v>2465</v>
      </c>
    </row>
    <row r="22" spans="1:13" ht="18">
      <c r="A22" s="30"/>
      <c r="B22" s="80"/>
      <c r="C22" s="139"/>
      <c r="D22" s="144" t="s">
        <v>1741</v>
      </c>
      <c r="E22" s="80"/>
      <c r="F22" s="81" t="s">
        <v>45</v>
      </c>
      <c r="G22" s="81">
        <v>1</v>
      </c>
      <c r="H22" s="81"/>
      <c r="I22" s="81"/>
      <c r="J22" s="1"/>
      <c r="K22" s="176">
        <v>120000</v>
      </c>
      <c r="L22" s="108" t="s">
        <v>2465</v>
      </c>
    </row>
    <row r="23" spans="1:13" ht="18">
      <c r="A23" s="30"/>
      <c r="B23" s="80"/>
      <c r="C23" s="139"/>
      <c r="D23" s="137" t="s">
        <v>1742</v>
      </c>
      <c r="E23" s="80"/>
      <c r="F23" s="81" t="s">
        <v>40</v>
      </c>
      <c r="G23" s="81">
        <v>1</v>
      </c>
      <c r="H23" s="81"/>
      <c r="I23" s="81"/>
      <c r="J23" s="1"/>
      <c r="K23" s="176">
        <v>70000</v>
      </c>
      <c r="L23" s="108" t="s">
        <v>2465</v>
      </c>
    </row>
    <row r="24" spans="1:13" ht="18">
      <c r="A24" s="30"/>
      <c r="B24" s="80"/>
      <c r="C24" s="139"/>
      <c r="D24" s="137" t="s">
        <v>1743</v>
      </c>
      <c r="E24" s="80"/>
      <c r="F24" s="81" t="s">
        <v>45</v>
      </c>
      <c r="G24" s="81">
        <v>1</v>
      </c>
      <c r="H24" s="81"/>
      <c r="I24" s="81"/>
      <c r="J24" s="1"/>
      <c r="K24" s="176">
        <v>17000</v>
      </c>
      <c r="L24" s="108" t="s">
        <v>2465</v>
      </c>
    </row>
    <row r="25" spans="1:13" ht="14.25" customHeight="1">
      <c r="A25" s="271"/>
      <c r="B25" s="272"/>
      <c r="C25" s="64"/>
      <c r="D25" s="65"/>
      <c r="E25" s="66"/>
      <c r="F25" s="66"/>
      <c r="G25" s="273"/>
      <c r="H25" s="273"/>
      <c r="I25" s="273"/>
      <c r="J25" s="273"/>
      <c r="K25" s="141"/>
      <c r="L25" s="66"/>
      <c r="M25" s="37"/>
    </row>
    <row r="26" spans="1:13" ht="18">
      <c r="A26" s="59"/>
      <c r="B26" s="274"/>
      <c r="C26" s="60"/>
      <c r="D26" s="61"/>
      <c r="E26" s="62"/>
      <c r="F26" s="62"/>
      <c r="G26" s="38"/>
      <c r="H26" s="38"/>
      <c r="I26" s="38"/>
      <c r="J26" s="38"/>
      <c r="K26" s="275"/>
      <c r="L26" s="62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1" spans="1:13" ht="18">
      <c r="A31" s="353" t="s">
        <v>0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</row>
    <row r="32" spans="1:13" ht="18">
      <c r="A32" s="353" t="s">
        <v>2582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</row>
    <row r="33" spans="1:13" ht="18">
      <c r="A33" s="354" t="s">
        <v>2554</v>
      </c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4"/>
    </row>
    <row r="34" spans="1:13" ht="18">
      <c r="A34" s="10" t="s">
        <v>1</v>
      </c>
      <c r="B34" s="26" t="s">
        <v>2</v>
      </c>
      <c r="C34" s="11" t="s">
        <v>3</v>
      </c>
      <c r="D34" s="355" t="s">
        <v>4</v>
      </c>
      <c r="E34" s="355" t="s">
        <v>654</v>
      </c>
      <c r="F34" s="357" t="s">
        <v>5</v>
      </c>
      <c r="G34" s="358"/>
      <c r="H34" s="358"/>
      <c r="I34" s="358"/>
      <c r="J34" s="359"/>
      <c r="K34" s="360" t="s">
        <v>9</v>
      </c>
      <c r="L34" s="355" t="s">
        <v>6</v>
      </c>
    </row>
    <row r="35" spans="1:13" ht="18">
      <c r="A35" s="12"/>
      <c r="B35" s="27" t="s">
        <v>7</v>
      </c>
      <c r="C35" s="13" t="s">
        <v>8</v>
      </c>
      <c r="D35" s="356"/>
      <c r="E35" s="356"/>
      <c r="F35" s="8" t="s">
        <v>32</v>
      </c>
      <c r="G35" s="8" t="s">
        <v>33</v>
      </c>
      <c r="H35" s="8" t="s">
        <v>34</v>
      </c>
      <c r="I35" s="8" t="s">
        <v>35</v>
      </c>
      <c r="J35" s="21" t="s">
        <v>37</v>
      </c>
      <c r="K35" s="361"/>
      <c r="L35" s="356"/>
    </row>
    <row r="36" spans="1:13" ht="18">
      <c r="A36" s="30"/>
      <c r="B36" s="80"/>
      <c r="C36" s="139"/>
      <c r="D36" s="137" t="s">
        <v>1744</v>
      </c>
      <c r="E36" s="80"/>
      <c r="F36" s="81" t="s">
        <v>40</v>
      </c>
      <c r="G36" s="81">
        <v>1</v>
      </c>
      <c r="H36" s="81"/>
      <c r="I36" s="81"/>
      <c r="J36" s="1"/>
      <c r="K36" s="176">
        <v>21000</v>
      </c>
      <c r="L36" s="108" t="s">
        <v>2465</v>
      </c>
    </row>
    <row r="37" spans="1:13" ht="18">
      <c r="A37" s="30"/>
      <c r="B37" s="80"/>
      <c r="C37" s="139"/>
      <c r="D37" s="137" t="s">
        <v>1745</v>
      </c>
      <c r="E37" s="80"/>
      <c r="F37" s="81" t="s">
        <v>40</v>
      </c>
      <c r="G37" s="81">
        <v>1</v>
      </c>
      <c r="H37" s="81"/>
      <c r="I37" s="81"/>
      <c r="J37" s="1"/>
      <c r="K37" s="176">
        <v>18000</v>
      </c>
      <c r="L37" s="108" t="s">
        <v>2465</v>
      </c>
    </row>
    <row r="38" spans="1:13" ht="18">
      <c r="A38" s="30"/>
      <c r="B38" s="80"/>
      <c r="C38" s="139"/>
      <c r="D38" s="137" t="s">
        <v>1746</v>
      </c>
      <c r="E38" s="80"/>
      <c r="F38" s="81" t="s">
        <v>40</v>
      </c>
      <c r="G38" s="81">
        <v>1</v>
      </c>
      <c r="H38" s="81"/>
      <c r="I38" s="81"/>
      <c r="J38" s="1"/>
      <c r="K38" s="176">
        <v>9000</v>
      </c>
      <c r="L38" s="108" t="s">
        <v>2465</v>
      </c>
    </row>
    <row r="39" spans="1:13" ht="18">
      <c r="A39" s="30"/>
      <c r="B39" s="80"/>
      <c r="C39" s="139"/>
      <c r="D39" s="137" t="s">
        <v>1747</v>
      </c>
      <c r="E39" s="80"/>
      <c r="F39" s="81" t="s">
        <v>45</v>
      </c>
      <c r="G39" s="81">
        <v>1</v>
      </c>
      <c r="H39" s="81"/>
      <c r="I39" s="81"/>
      <c r="J39" s="1"/>
      <c r="K39" s="176">
        <v>15000</v>
      </c>
      <c r="L39" s="108" t="s">
        <v>2465</v>
      </c>
    </row>
    <row r="40" spans="1:13" ht="18">
      <c r="A40" s="30"/>
      <c r="B40" s="80"/>
      <c r="C40" s="139"/>
      <c r="D40" s="137" t="s">
        <v>1748</v>
      </c>
      <c r="E40" s="80"/>
      <c r="F40" s="81" t="s">
        <v>646</v>
      </c>
      <c r="G40" s="81">
        <v>1</v>
      </c>
      <c r="H40" s="81"/>
      <c r="I40" s="81"/>
      <c r="J40" s="1"/>
      <c r="K40" s="176">
        <v>20000</v>
      </c>
      <c r="L40" s="108" t="s">
        <v>2465</v>
      </c>
    </row>
    <row r="41" spans="1:13" ht="18">
      <c r="A41" s="30">
        <v>5</v>
      </c>
      <c r="B41" s="108" t="s">
        <v>1576</v>
      </c>
      <c r="C41" s="200" t="s">
        <v>1577</v>
      </c>
      <c r="D41" s="200" t="s">
        <v>2445</v>
      </c>
      <c r="E41" s="108" t="s">
        <v>51</v>
      </c>
      <c r="F41" s="4" t="s">
        <v>666</v>
      </c>
      <c r="G41" s="4">
        <v>14</v>
      </c>
      <c r="H41" s="4"/>
      <c r="I41" s="4"/>
      <c r="J41" s="4"/>
      <c r="K41" s="96">
        <v>35000</v>
      </c>
      <c r="L41" s="80" t="s">
        <v>2672</v>
      </c>
      <c r="M41" s="264" t="s">
        <v>2409</v>
      </c>
    </row>
    <row r="42" spans="1:13" ht="18">
      <c r="A42" s="30">
        <v>6</v>
      </c>
      <c r="B42" s="178" t="s">
        <v>1286</v>
      </c>
      <c r="C42" s="174" t="s">
        <v>1580</v>
      </c>
      <c r="D42" s="218" t="s">
        <v>2446</v>
      </c>
      <c r="E42" s="172" t="s">
        <v>51</v>
      </c>
      <c r="F42" s="163" t="s">
        <v>63</v>
      </c>
      <c r="G42" s="163">
        <v>2</v>
      </c>
      <c r="H42" s="81"/>
      <c r="I42" s="81"/>
      <c r="J42" s="81"/>
      <c r="K42" s="216">
        <v>50000</v>
      </c>
      <c r="L42" s="217" t="s">
        <v>1773</v>
      </c>
      <c r="M42" s="264" t="s">
        <v>2409</v>
      </c>
    </row>
    <row r="43" spans="1:13" ht="18">
      <c r="A43" s="30">
        <v>7</v>
      </c>
      <c r="B43" s="145" t="s">
        <v>1286</v>
      </c>
      <c r="C43" s="146" t="s">
        <v>1581</v>
      </c>
      <c r="D43" s="6" t="s">
        <v>14</v>
      </c>
      <c r="E43" s="217" t="s">
        <v>51</v>
      </c>
      <c r="F43" s="4" t="s">
        <v>1582</v>
      </c>
      <c r="G43" s="4">
        <v>17</v>
      </c>
      <c r="H43" s="4"/>
      <c r="I43" s="4"/>
      <c r="J43" s="4"/>
      <c r="K43" s="96">
        <v>22000</v>
      </c>
      <c r="L43" s="80" t="s">
        <v>1771</v>
      </c>
      <c r="M43" s="264" t="s">
        <v>2409</v>
      </c>
    </row>
    <row r="44" spans="1:13" ht="18">
      <c r="A44" s="30">
        <v>8</v>
      </c>
      <c r="B44" s="108" t="s">
        <v>1583</v>
      </c>
      <c r="C44" s="146" t="s">
        <v>1584</v>
      </c>
      <c r="D44" s="146" t="s">
        <v>2447</v>
      </c>
      <c r="E44" s="108" t="s">
        <v>36</v>
      </c>
      <c r="F44" s="4" t="s">
        <v>40</v>
      </c>
      <c r="G44" s="4">
        <v>1</v>
      </c>
      <c r="H44" s="4"/>
      <c r="I44" s="4"/>
      <c r="J44" s="4"/>
      <c r="K44" s="96">
        <v>14400</v>
      </c>
      <c r="L44" s="108" t="s">
        <v>1774</v>
      </c>
      <c r="M44" s="264" t="s">
        <v>2409</v>
      </c>
    </row>
    <row r="45" spans="1:13" ht="18">
      <c r="A45" s="30">
        <v>9</v>
      </c>
      <c r="B45" s="108" t="s">
        <v>1583</v>
      </c>
      <c r="C45" s="146" t="s">
        <v>1585</v>
      </c>
      <c r="D45" s="200" t="s">
        <v>2448</v>
      </c>
      <c r="E45" s="108" t="s">
        <v>36</v>
      </c>
      <c r="F45" s="4" t="s">
        <v>301</v>
      </c>
      <c r="G45" s="4">
        <v>2</v>
      </c>
      <c r="H45" s="4"/>
      <c r="I45" s="4"/>
      <c r="J45" s="4"/>
      <c r="K45" s="96">
        <v>15500</v>
      </c>
      <c r="L45" s="108" t="s">
        <v>1774</v>
      </c>
      <c r="M45" s="264" t="s">
        <v>2409</v>
      </c>
    </row>
    <row r="46" spans="1:13" ht="18">
      <c r="A46" s="30">
        <v>10</v>
      </c>
      <c r="B46" s="82" t="s">
        <v>2359</v>
      </c>
      <c r="C46" s="139" t="s">
        <v>2360</v>
      </c>
      <c r="D46" s="137" t="s">
        <v>2449</v>
      </c>
      <c r="E46" s="108" t="s">
        <v>36</v>
      </c>
      <c r="F46" s="4"/>
      <c r="G46" s="4"/>
      <c r="H46" s="4"/>
      <c r="I46" s="4"/>
      <c r="J46" s="4"/>
      <c r="K46" s="96">
        <v>485000</v>
      </c>
      <c r="L46" s="108"/>
      <c r="M46" s="264" t="s">
        <v>2409</v>
      </c>
    </row>
    <row r="47" spans="1:13" ht="18">
      <c r="A47" s="30"/>
      <c r="B47" s="80"/>
      <c r="C47" s="139"/>
      <c r="D47" s="137" t="s">
        <v>2361</v>
      </c>
      <c r="E47" s="80"/>
      <c r="F47" s="4"/>
      <c r="G47" s="4"/>
      <c r="H47" s="4"/>
      <c r="I47" s="4"/>
      <c r="J47" s="4"/>
      <c r="K47" s="96"/>
      <c r="L47" s="108"/>
    </row>
    <row r="48" spans="1:13" ht="18">
      <c r="A48" s="30"/>
      <c r="B48" s="80"/>
      <c r="C48" s="139"/>
      <c r="D48" s="137" t="s">
        <v>2362</v>
      </c>
      <c r="E48" s="80"/>
      <c r="F48" s="4" t="s">
        <v>40</v>
      </c>
      <c r="G48" s="4">
        <v>1</v>
      </c>
      <c r="H48" s="4"/>
      <c r="I48" s="4"/>
      <c r="J48" s="4"/>
      <c r="K48" s="96"/>
      <c r="L48" s="108" t="s">
        <v>2372</v>
      </c>
    </row>
    <row r="49" spans="1:13" ht="18">
      <c r="A49" s="30"/>
      <c r="B49" s="80"/>
      <c r="C49" s="139"/>
      <c r="D49" s="137" t="s">
        <v>2363</v>
      </c>
      <c r="E49" s="80"/>
      <c r="F49" s="4" t="s">
        <v>43</v>
      </c>
      <c r="G49" s="4">
        <v>1</v>
      </c>
      <c r="H49" s="4"/>
      <c r="I49" s="4"/>
      <c r="J49" s="4"/>
      <c r="K49" s="96"/>
      <c r="L49" s="108" t="s">
        <v>1795</v>
      </c>
    </row>
    <row r="50" spans="1:13" ht="18">
      <c r="A50" s="30"/>
      <c r="B50" s="80"/>
      <c r="C50" s="139"/>
      <c r="D50" s="137" t="s">
        <v>2364</v>
      </c>
      <c r="E50" s="80"/>
      <c r="F50" s="4" t="s">
        <v>329</v>
      </c>
      <c r="G50" s="4">
        <v>20</v>
      </c>
      <c r="H50" s="4"/>
      <c r="I50" s="4"/>
      <c r="J50" s="4"/>
      <c r="K50" s="96"/>
      <c r="L50" s="108" t="s">
        <v>1795</v>
      </c>
    </row>
    <row r="51" spans="1:13" ht="18">
      <c r="A51" s="30"/>
      <c r="B51" s="80"/>
      <c r="C51" s="139"/>
      <c r="D51" s="137" t="s">
        <v>2365</v>
      </c>
      <c r="E51" s="80"/>
      <c r="F51" s="4" t="s">
        <v>916</v>
      </c>
      <c r="G51" s="4">
        <v>1</v>
      </c>
      <c r="H51" s="4"/>
      <c r="I51" s="4"/>
      <c r="J51" s="4"/>
      <c r="K51" s="96"/>
      <c r="L51" s="108" t="s">
        <v>1795</v>
      </c>
    </row>
    <row r="52" spans="1:13" ht="18">
      <c r="A52" s="30"/>
      <c r="B52" s="80"/>
      <c r="C52" s="139"/>
      <c r="D52" s="137" t="s">
        <v>2366</v>
      </c>
      <c r="E52" s="80"/>
      <c r="F52" s="4" t="s">
        <v>40</v>
      </c>
      <c r="G52" s="4">
        <v>1</v>
      </c>
      <c r="H52" s="4"/>
      <c r="I52" s="4"/>
      <c r="J52" s="4"/>
      <c r="K52" s="96"/>
      <c r="L52" s="108" t="s">
        <v>2372</v>
      </c>
    </row>
    <row r="53" spans="1:13" ht="18">
      <c r="A53" s="30"/>
      <c r="B53" s="80"/>
      <c r="C53" s="139"/>
      <c r="D53" s="137" t="s">
        <v>2367</v>
      </c>
      <c r="E53" s="80"/>
      <c r="F53" s="81" t="s">
        <v>68</v>
      </c>
      <c r="G53" s="81">
        <v>2</v>
      </c>
      <c r="H53" s="81"/>
      <c r="I53" s="81"/>
      <c r="J53" s="1"/>
      <c r="K53" s="176"/>
      <c r="L53" s="108" t="s">
        <v>1795</v>
      </c>
    </row>
    <row r="54" spans="1:13" ht="18">
      <c r="A54" s="30"/>
      <c r="B54" s="80"/>
      <c r="C54" s="139"/>
      <c r="D54" s="137" t="s">
        <v>2368</v>
      </c>
      <c r="E54" s="80"/>
      <c r="F54" s="81" t="s">
        <v>205</v>
      </c>
      <c r="G54" s="81">
        <v>10</v>
      </c>
      <c r="H54" s="81"/>
      <c r="I54" s="81"/>
      <c r="J54" s="1"/>
      <c r="K54" s="176"/>
      <c r="L54" s="108" t="s">
        <v>1795</v>
      </c>
    </row>
    <row r="55" spans="1:13" ht="18">
      <c r="A55" s="30"/>
      <c r="B55" s="80"/>
      <c r="C55" s="139"/>
      <c r="D55" s="137" t="s">
        <v>2369</v>
      </c>
      <c r="E55" s="80"/>
      <c r="F55" s="81" t="s">
        <v>329</v>
      </c>
      <c r="G55" s="81">
        <v>20</v>
      </c>
      <c r="H55" s="81"/>
      <c r="I55" s="81"/>
      <c r="J55" s="1"/>
      <c r="K55" s="176"/>
      <c r="L55" s="108" t="s">
        <v>1795</v>
      </c>
    </row>
    <row r="56" spans="1:13" ht="14.25" customHeight="1">
      <c r="A56" s="271"/>
      <c r="B56" s="272"/>
      <c r="C56" s="64"/>
      <c r="D56" s="65"/>
      <c r="E56" s="66"/>
      <c r="F56" s="66"/>
      <c r="G56" s="273"/>
      <c r="H56" s="273"/>
      <c r="I56" s="273"/>
      <c r="J56" s="273"/>
      <c r="K56" s="141"/>
      <c r="L56" s="66"/>
      <c r="M56" s="37"/>
    </row>
    <row r="57" spans="1:13" ht="18">
      <c r="A57" s="59"/>
      <c r="B57" s="274"/>
      <c r="C57" s="60"/>
      <c r="D57" s="61"/>
      <c r="E57" s="62"/>
      <c r="F57" s="62"/>
      <c r="G57" s="38"/>
      <c r="H57" s="38"/>
      <c r="I57" s="38"/>
      <c r="J57" s="38"/>
      <c r="K57" s="275"/>
      <c r="L57" s="62"/>
      <c r="M57" s="37"/>
    </row>
    <row r="58" spans="1:13" ht="18">
      <c r="A58" s="59"/>
      <c r="B58" s="274"/>
      <c r="C58" s="60"/>
      <c r="D58" s="61"/>
      <c r="E58" s="62"/>
      <c r="F58" s="62"/>
      <c r="G58" s="38"/>
      <c r="H58" s="38"/>
      <c r="I58" s="38"/>
      <c r="J58" s="38"/>
      <c r="K58" s="275"/>
      <c r="L58" s="62"/>
      <c r="M58" s="37"/>
    </row>
    <row r="59" spans="1:13" ht="12" customHeight="1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  <c r="M59" s="37"/>
    </row>
    <row r="60" spans="1:13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  <c r="M60" s="37"/>
    </row>
    <row r="61" spans="1:13" ht="18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  <c r="M61" s="37"/>
    </row>
    <row r="63" spans="1:13" ht="18">
      <c r="A63" s="353" t="s">
        <v>0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3"/>
      <c r="L63" s="353"/>
    </row>
    <row r="64" spans="1:13" ht="18">
      <c r="A64" s="353" t="s">
        <v>2582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</row>
    <row r="65" spans="1:13" ht="18">
      <c r="A65" s="354" t="s">
        <v>2554</v>
      </c>
      <c r="B65" s="354"/>
      <c r="C65" s="354"/>
      <c r="D65" s="354"/>
      <c r="E65" s="354"/>
      <c r="F65" s="354"/>
      <c r="G65" s="354"/>
      <c r="H65" s="354"/>
      <c r="I65" s="354"/>
      <c r="J65" s="354"/>
      <c r="K65" s="354"/>
      <c r="L65" s="354"/>
    </row>
    <row r="66" spans="1:13" ht="18">
      <c r="A66" s="10" t="s">
        <v>1</v>
      </c>
      <c r="B66" s="26" t="s">
        <v>2</v>
      </c>
      <c r="C66" s="11" t="s">
        <v>3</v>
      </c>
      <c r="D66" s="355" t="s">
        <v>4</v>
      </c>
      <c r="E66" s="355" t="s">
        <v>654</v>
      </c>
      <c r="F66" s="357" t="s">
        <v>5</v>
      </c>
      <c r="G66" s="358"/>
      <c r="H66" s="358"/>
      <c r="I66" s="358"/>
      <c r="J66" s="359"/>
      <c r="K66" s="360" t="s">
        <v>9</v>
      </c>
      <c r="L66" s="355" t="s">
        <v>6</v>
      </c>
    </row>
    <row r="67" spans="1:13" ht="18">
      <c r="A67" s="12"/>
      <c r="B67" s="27" t="s">
        <v>7</v>
      </c>
      <c r="C67" s="13" t="s">
        <v>8</v>
      </c>
      <c r="D67" s="356"/>
      <c r="E67" s="356"/>
      <c r="F67" s="8" t="s">
        <v>32</v>
      </c>
      <c r="G67" s="8" t="s">
        <v>33</v>
      </c>
      <c r="H67" s="8" t="s">
        <v>34</v>
      </c>
      <c r="I67" s="8" t="s">
        <v>35</v>
      </c>
      <c r="J67" s="21" t="s">
        <v>37</v>
      </c>
      <c r="K67" s="361"/>
      <c r="L67" s="356"/>
    </row>
    <row r="68" spans="1:13" ht="18">
      <c r="A68" s="30"/>
      <c r="B68" s="80"/>
      <c r="C68" s="139"/>
      <c r="D68" s="137" t="s">
        <v>2370</v>
      </c>
      <c r="E68" s="80"/>
      <c r="F68" s="81" t="s">
        <v>40</v>
      </c>
      <c r="G68" s="81">
        <v>1</v>
      </c>
      <c r="H68" s="81"/>
      <c r="I68" s="81"/>
      <c r="J68" s="1"/>
      <c r="K68" s="176"/>
      <c r="L68" s="108" t="s">
        <v>1795</v>
      </c>
    </row>
    <row r="69" spans="1:13" ht="18">
      <c r="A69" s="30"/>
      <c r="B69" s="80"/>
      <c r="C69" s="139"/>
      <c r="D69" s="137" t="s">
        <v>2371</v>
      </c>
      <c r="E69" s="80"/>
      <c r="F69" s="81"/>
      <c r="G69" s="81"/>
      <c r="H69" s="81"/>
      <c r="I69" s="81"/>
      <c r="J69" s="1"/>
      <c r="K69" s="176"/>
      <c r="L69" s="80"/>
    </row>
    <row r="70" spans="1:13" ht="18">
      <c r="A70" s="30">
        <v>11</v>
      </c>
      <c r="B70" s="82" t="s">
        <v>2613</v>
      </c>
      <c r="C70" s="200" t="s">
        <v>2614</v>
      </c>
      <c r="D70" s="146" t="s">
        <v>2615</v>
      </c>
      <c r="E70" s="108" t="s">
        <v>36</v>
      </c>
      <c r="F70" s="4" t="s">
        <v>128</v>
      </c>
      <c r="G70" s="4">
        <v>2</v>
      </c>
      <c r="H70" s="4"/>
      <c r="I70" s="4"/>
      <c r="J70" s="4"/>
      <c r="K70" s="96">
        <v>4950</v>
      </c>
      <c r="L70" s="80" t="s">
        <v>1367</v>
      </c>
    </row>
    <row r="71" spans="1:13" ht="18">
      <c r="A71" s="30">
        <v>12</v>
      </c>
      <c r="B71" s="46">
        <v>13351</v>
      </c>
      <c r="C71" s="35" t="s">
        <v>1317</v>
      </c>
      <c r="D71" s="35" t="s">
        <v>1318</v>
      </c>
      <c r="E71" s="9" t="s">
        <v>51</v>
      </c>
      <c r="F71" s="9" t="s">
        <v>373</v>
      </c>
      <c r="G71" s="81"/>
      <c r="H71" s="81"/>
      <c r="I71" s="81"/>
      <c r="J71" s="1">
        <v>1</v>
      </c>
      <c r="K71" s="70">
        <v>37500</v>
      </c>
      <c r="L71" s="53" t="s">
        <v>1770</v>
      </c>
      <c r="M71" s="38"/>
    </row>
    <row r="72" spans="1:13" ht="18">
      <c r="A72" s="30"/>
      <c r="B72" s="46"/>
      <c r="C72" s="35"/>
      <c r="D72" s="36" t="s">
        <v>1319</v>
      </c>
      <c r="E72" s="9"/>
      <c r="F72" s="9"/>
      <c r="G72" s="81"/>
      <c r="H72" s="81"/>
      <c r="I72" s="81"/>
      <c r="J72" s="1"/>
      <c r="K72" s="70"/>
      <c r="L72" s="9"/>
      <c r="M72" s="38"/>
    </row>
    <row r="73" spans="1:13" ht="18">
      <c r="A73" s="30"/>
      <c r="B73" s="46"/>
      <c r="C73" s="35"/>
      <c r="D73" s="35" t="s">
        <v>1320</v>
      </c>
      <c r="E73" s="9"/>
      <c r="F73" s="9"/>
      <c r="G73" s="81"/>
      <c r="H73" s="81"/>
      <c r="I73" s="4"/>
      <c r="J73" s="4"/>
      <c r="K73" s="70"/>
      <c r="L73" s="9"/>
      <c r="M73" s="38"/>
    </row>
    <row r="74" spans="1:13" ht="18">
      <c r="A74" s="30">
        <v>13</v>
      </c>
      <c r="B74" s="46">
        <v>13529</v>
      </c>
      <c r="C74" s="35" t="s">
        <v>2046</v>
      </c>
      <c r="D74" s="35" t="s">
        <v>2047</v>
      </c>
      <c r="E74" s="9" t="s">
        <v>51</v>
      </c>
      <c r="F74" s="9" t="s">
        <v>40</v>
      </c>
      <c r="G74" s="81"/>
      <c r="H74" s="81"/>
      <c r="I74" s="4"/>
      <c r="J74" s="81">
        <v>1</v>
      </c>
      <c r="K74" s="70">
        <v>1100</v>
      </c>
      <c r="L74" s="9"/>
    </row>
    <row r="75" spans="1:13" ht="18">
      <c r="A75" s="30">
        <v>14</v>
      </c>
      <c r="B75" s="46">
        <v>13529</v>
      </c>
      <c r="C75" s="35" t="s">
        <v>2048</v>
      </c>
      <c r="D75" s="35" t="s">
        <v>2049</v>
      </c>
      <c r="E75" s="9" t="s">
        <v>51</v>
      </c>
      <c r="F75" s="9" t="s">
        <v>2050</v>
      </c>
      <c r="G75" s="81"/>
      <c r="H75" s="81"/>
      <c r="I75" s="4"/>
      <c r="J75" s="81">
        <v>1</v>
      </c>
      <c r="K75" s="70">
        <v>4500</v>
      </c>
      <c r="L75" s="9"/>
    </row>
    <row r="76" spans="1:13" ht="18">
      <c r="A76" s="30">
        <v>15</v>
      </c>
      <c r="B76" s="119">
        <v>13529</v>
      </c>
      <c r="C76" s="56" t="s">
        <v>2051</v>
      </c>
      <c r="D76" s="56" t="s">
        <v>2052</v>
      </c>
      <c r="E76" s="58" t="s">
        <v>51</v>
      </c>
      <c r="F76" s="58" t="s">
        <v>369</v>
      </c>
      <c r="G76" s="81"/>
      <c r="H76" s="81"/>
      <c r="I76" s="4"/>
      <c r="J76" s="81">
        <v>1</v>
      </c>
      <c r="K76" s="70">
        <v>6300</v>
      </c>
      <c r="L76" s="9"/>
    </row>
    <row r="77" spans="1:13" ht="18">
      <c r="A77" s="30">
        <v>16</v>
      </c>
      <c r="B77" s="46">
        <v>14183</v>
      </c>
      <c r="C77" s="35" t="s">
        <v>2053</v>
      </c>
      <c r="D77" s="35" t="s">
        <v>505</v>
      </c>
      <c r="E77" s="9" t="s">
        <v>39</v>
      </c>
      <c r="F77" s="9" t="s">
        <v>373</v>
      </c>
      <c r="G77" s="81"/>
      <c r="H77" s="81"/>
      <c r="I77" s="4"/>
      <c r="J77" s="81">
        <v>1</v>
      </c>
      <c r="K77" s="70">
        <v>32000</v>
      </c>
      <c r="L77" s="9"/>
    </row>
    <row r="78" spans="1:13" ht="18">
      <c r="A78" s="30">
        <v>17</v>
      </c>
      <c r="B78" s="46">
        <v>14183</v>
      </c>
      <c r="C78" s="35" t="s">
        <v>2054</v>
      </c>
      <c r="D78" s="35" t="s">
        <v>505</v>
      </c>
      <c r="E78" s="9" t="s">
        <v>39</v>
      </c>
      <c r="F78" s="9" t="s">
        <v>373</v>
      </c>
      <c r="G78" s="81"/>
      <c r="H78" s="81"/>
      <c r="I78" s="4"/>
      <c r="J78" s="81">
        <v>1</v>
      </c>
      <c r="K78" s="70">
        <v>30000</v>
      </c>
      <c r="L78" s="9"/>
    </row>
    <row r="79" spans="1:13" ht="18">
      <c r="A79" s="30">
        <v>18</v>
      </c>
      <c r="B79" s="46">
        <v>14218</v>
      </c>
      <c r="C79" s="35" t="s">
        <v>2055</v>
      </c>
      <c r="D79" s="35" t="s">
        <v>505</v>
      </c>
      <c r="E79" s="9" t="s">
        <v>39</v>
      </c>
      <c r="F79" s="9" t="s">
        <v>373</v>
      </c>
      <c r="G79" s="81"/>
      <c r="H79" s="81"/>
      <c r="I79" s="4"/>
      <c r="J79" s="81">
        <v>1</v>
      </c>
      <c r="K79" s="70">
        <v>30000</v>
      </c>
      <c r="L79" s="9"/>
    </row>
    <row r="80" spans="1:13" ht="18">
      <c r="A80" s="30">
        <v>19</v>
      </c>
      <c r="B80" s="34">
        <v>35619</v>
      </c>
      <c r="C80" s="35" t="s">
        <v>1324</v>
      </c>
      <c r="D80" s="35" t="s">
        <v>1323</v>
      </c>
      <c r="E80" s="9" t="s">
        <v>51</v>
      </c>
      <c r="F80" s="9" t="s">
        <v>45</v>
      </c>
      <c r="G80" s="81"/>
      <c r="H80" s="81"/>
      <c r="I80" s="4"/>
      <c r="J80" s="4">
        <v>1</v>
      </c>
      <c r="K80" s="70">
        <v>3500</v>
      </c>
      <c r="L80" s="9" t="s">
        <v>1310</v>
      </c>
    </row>
    <row r="81" spans="1:13" ht="18">
      <c r="A81" s="30">
        <v>20</v>
      </c>
      <c r="B81" s="34">
        <v>36404</v>
      </c>
      <c r="C81" s="35" t="s">
        <v>1325</v>
      </c>
      <c r="D81" s="35" t="s">
        <v>598</v>
      </c>
      <c r="E81" s="9" t="s">
        <v>39</v>
      </c>
      <c r="F81" s="9" t="s">
        <v>40</v>
      </c>
      <c r="G81" s="81"/>
      <c r="H81" s="81"/>
      <c r="I81" s="81"/>
      <c r="J81" s="81">
        <v>1</v>
      </c>
      <c r="K81" s="70">
        <v>36500</v>
      </c>
      <c r="L81" s="9" t="s">
        <v>1326</v>
      </c>
    </row>
    <row r="82" spans="1:13" ht="18">
      <c r="A82" s="30">
        <v>21</v>
      </c>
      <c r="B82" s="46">
        <v>15732</v>
      </c>
      <c r="C82" s="35" t="s">
        <v>2056</v>
      </c>
      <c r="D82" s="35" t="s">
        <v>2057</v>
      </c>
      <c r="E82" s="9" t="s">
        <v>51</v>
      </c>
      <c r="F82" s="9" t="s">
        <v>2058</v>
      </c>
      <c r="G82" s="81"/>
      <c r="H82" s="81"/>
      <c r="I82" s="81"/>
      <c r="J82" s="81">
        <v>35</v>
      </c>
      <c r="K82" s="70">
        <v>1880</v>
      </c>
      <c r="L82" s="9"/>
    </row>
    <row r="83" spans="1:13" ht="18">
      <c r="A83" s="30">
        <v>22</v>
      </c>
      <c r="B83" s="34">
        <v>36616</v>
      </c>
      <c r="C83" s="35" t="s">
        <v>1327</v>
      </c>
      <c r="D83" s="35" t="s">
        <v>1328</v>
      </c>
      <c r="E83" s="9" t="s">
        <v>39</v>
      </c>
      <c r="F83" s="9" t="s">
        <v>40</v>
      </c>
      <c r="G83" s="4"/>
      <c r="H83" s="81"/>
      <c r="I83" s="4"/>
      <c r="J83" s="4">
        <v>1</v>
      </c>
      <c r="K83" s="71" t="s">
        <v>76</v>
      </c>
      <c r="L83" s="9" t="s">
        <v>1326</v>
      </c>
    </row>
    <row r="84" spans="1:13" ht="18">
      <c r="A84" s="30">
        <v>23</v>
      </c>
      <c r="B84" s="46">
        <v>15892</v>
      </c>
      <c r="C84" s="35" t="s">
        <v>2059</v>
      </c>
      <c r="D84" s="35" t="s">
        <v>656</v>
      </c>
      <c r="E84" s="9" t="s">
        <v>51</v>
      </c>
      <c r="F84" s="9" t="s">
        <v>686</v>
      </c>
      <c r="G84" s="4"/>
      <c r="H84" s="81"/>
      <c r="I84" s="4"/>
      <c r="J84" s="4">
        <v>2</v>
      </c>
      <c r="K84" s="70">
        <v>2125</v>
      </c>
      <c r="L84" s="9"/>
    </row>
    <row r="85" spans="1:13" ht="18">
      <c r="A85" s="30">
        <v>24</v>
      </c>
      <c r="B85" s="46">
        <v>15926</v>
      </c>
      <c r="C85" s="35" t="s">
        <v>1370</v>
      </c>
      <c r="D85" s="35" t="s">
        <v>1371</v>
      </c>
      <c r="E85" s="9" t="s">
        <v>36</v>
      </c>
      <c r="F85" s="9" t="s">
        <v>1372</v>
      </c>
      <c r="G85" s="4"/>
      <c r="H85" s="4"/>
      <c r="I85" s="4"/>
      <c r="J85" s="4">
        <v>1</v>
      </c>
      <c r="K85" s="70">
        <v>6000</v>
      </c>
      <c r="L85" s="9" t="s">
        <v>1310</v>
      </c>
    </row>
    <row r="86" spans="1:13" ht="18">
      <c r="A86" s="30">
        <v>25</v>
      </c>
      <c r="B86" s="119">
        <v>15927</v>
      </c>
      <c r="C86" s="56" t="s">
        <v>2060</v>
      </c>
      <c r="D86" s="56" t="s">
        <v>2061</v>
      </c>
      <c r="E86" s="58" t="s">
        <v>51</v>
      </c>
      <c r="F86" s="58" t="s">
        <v>373</v>
      </c>
      <c r="G86" s="4"/>
      <c r="H86" s="81"/>
      <c r="I86" s="4"/>
      <c r="J86" s="4">
        <v>1</v>
      </c>
      <c r="K86" s="70">
        <v>12000</v>
      </c>
      <c r="L86" s="9"/>
    </row>
    <row r="87" spans="1:13" ht="18">
      <c r="A87" s="30">
        <v>26</v>
      </c>
      <c r="B87" s="34">
        <v>38482</v>
      </c>
      <c r="C87" s="35" t="s">
        <v>1358</v>
      </c>
      <c r="D87" s="35" t="s">
        <v>1359</v>
      </c>
      <c r="E87" s="9" t="s">
        <v>51</v>
      </c>
      <c r="F87" s="9" t="s">
        <v>40</v>
      </c>
      <c r="G87" s="4"/>
      <c r="H87" s="81"/>
      <c r="I87" s="4"/>
      <c r="J87" s="4">
        <v>1</v>
      </c>
      <c r="K87" s="70">
        <v>148000</v>
      </c>
      <c r="L87" s="9" t="s">
        <v>1310</v>
      </c>
      <c r="M87" s="264" t="s">
        <v>2409</v>
      </c>
    </row>
    <row r="88" spans="1:13" ht="14.25" customHeight="1">
      <c r="A88" s="271"/>
      <c r="B88" s="272"/>
      <c r="C88" s="64"/>
      <c r="D88" s="65"/>
      <c r="E88" s="66"/>
      <c r="F88" s="66"/>
      <c r="G88" s="273"/>
      <c r="H88" s="273"/>
      <c r="I88" s="273"/>
      <c r="J88" s="273"/>
      <c r="K88" s="141"/>
      <c r="L88" s="66"/>
      <c r="M88" s="37"/>
    </row>
    <row r="89" spans="1:13" ht="18">
      <c r="A89" s="59"/>
      <c r="B89" s="274"/>
      <c r="C89" s="60"/>
      <c r="D89" s="61"/>
      <c r="E89" s="62"/>
      <c r="F89" s="62"/>
      <c r="G89" s="38"/>
      <c r="H89" s="38"/>
      <c r="I89" s="38"/>
      <c r="J89" s="38"/>
      <c r="K89" s="275"/>
      <c r="L89" s="62"/>
      <c r="M89" s="37"/>
    </row>
    <row r="90" spans="1:13" ht="18">
      <c r="A90" s="59"/>
      <c r="B90" s="274"/>
      <c r="C90" s="60"/>
      <c r="D90" s="61"/>
      <c r="E90" s="62"/>
      <c r="F90" s="62"/>
      <c r="G90" s="38"/>
      <c r="H90" s="38"/>
      <c r="I90" s="38"/>
      <c r="J90" s="38"/>
      <c r="K90" s="275"/>
      <c r="L90" s="62"/>
      <c r="M90" s="37"/>
    </row>
    <row r="91" spans="1:13" ht="12" customHeight="1">
      <c r="A91" s="59"/>
      <c r="B91" s="274"/>
      <c r="C91" s="60"/>
      <c r="D91" s="61"/>
      <c r="E91" s="62"/>
      <c r="F91" s="62"/>
      <c r="G91" s="38"/>
      <c r="H91" s="38"/>
      <c r="I91" s="38"/>
      <c r="J91" s="38"/>
      <c r="K91" s="275"/>
      <c r="L91" s="62"/>
      <c r="M91" s="37"/>
    </row>
    <row r="92" spans="1:13" ht="18">
      <c r="A92" s="59"/>
      <c r="B92" s="274"/>
      <c r="C92" s="60"/>
      <c r="D92" s="61"/>
      <c r="E92" s="62"/>
      <c r="F92" s="62"/>
      <c r="G92" s="38"/>
      <c r="H92" s="38"/>
      <c r="I92" s="38"/>
      <c r="J92" s="38"/>
      <c r="K92" s="275"/>
      <c r="L92" s="62"/>
      <c r="M92" s="37"/>
    </row>
    <row r="93" spans="1:13" ht="18">
      <c r="A93" s="59"/>
      <c r="B93" s="274"/>
      <c r="C93" s="60"/>
      <c r="D93" s="61"/>
      <c r="E93" s="62"/>
      <c r="F93" s="62"/>
      <c r="G93" s="38"/>
      <c r="H93" s="38"/>
      <c r="I93" s="38"/>
      <c r="J93" s="38"/>
      <c r="K93" s="275"/>
      <c r="L93" s="62"/>
      <c r="M93" s="37"/>
    </row>
    <row r="95" spans="1:13" ht="18">
      <c r="A95" s="353" t="s">
        <v>0</v>
      </c>
      <c r="B95" s="353"/>
      <c r="C95" s="353"/>
      <c r="D95" s="353"/>
      <c r="E95" s="353"/>
      <c r="F95" s="353"/>
      <c r="G95" s="353"/>
      <c r="H95" s="353"/>
      <c r="I95" s="353"/>
      <c r="J95" s="353"/>
      <c r="K95" s="353"/>
      <c r="L95" s="353"/>
    </row>
    <row r="96" spans="1:13" ht="18">
      <c r="A96" s="353" t="s">
        <v>2582</v>
      </c>
      <c r="B96" s="353"/>
      <c r="C96" s="353"/>
      <c r="D96" s="353"/>
      <c r="E96" s="353"/>
      <c r="F96" s="353"/>
      <c r="G96" s="353"/>
      <c r="H96" s="353"/>
      <c r="I96" s="353"/>
      <c r="J96" s="353"/>
      <c r="K96" s="353"/>
      <c r="L96" s="353"/>
    </row>
    <row r="97" spans="1:21" ht="18">
      <c r="A97" s="354" t="s">
        <v>2554</v>
      </c>
      <c r="B97" s="354"/>
      <c r="C97" s="354"/>
      <c r="D97" s="354"/>
      <c r="E97" s="354"/>
      <c r="F97" s="354"/>
      <c r="G97" s="354"/>
      <c r="H97" s="354"/>
      <c r="I97" s="354"/>
      <c r="J97" s="354"/>
      <c r="K97" s="354"/>
      <c r="L97" s="354"/>
    </row>
    <row r="98" spans="1:21" ht="18">
      <c r="A98" s="10" t="s">
        <v>1</v>
      </c>
      <c r="B98" s="26" t="s">
        <v>2</v>
      </c>
      <c r="C98" s="11" t="s">
        <v>3</v>
      </c>
      <c r="D98" s="355" t="s">
        <v>4</v>
      </c>
      <c r="E98" s="355" t="s">
        <v>654</v>
      </c>
      <c r="F98" s="357" t="s">
        <v>5</v>
      </c>
      <c r="G98" s="358"/>
      <c r="H98" s="358"/>
      <c r="I98" s="358"/>
      <c r="J98" s="359"/>
      <c r="K98" s="360" t="s">
        <v>9</v>
      </c>
      <c r="L98" s="355" t="s">
        <v>6</v>
      </c>
    </row>
    <row r="99" spans="1:21" ht="18">
      <c r="A99" s="12"/>
      <c r="B99" s="27" t="s">
        <v>7</v>
      </c>
      <c r="C99" s="13" t="s">
        <v>8</v>
      </c>
      <c r="D99" s="356"/>
      <c r="E99" s="356"/>
      <c r="F99" s="8" t="s">
        <v>32</v>
      </c>
      <c r="G99" s="8" t="s">
        <v>33</v>
      </c>
      <c r="H99" s="8" t="s">
        <v>34</v>
      </c>
      <c r="I99" s="8" t="s">
        <v>35</v>
      </c>
      <c r="J99" s="21" t="s">
        <v>37</v>
      </c>
      <c r="K99" s="361"/>
      <c r="L99" s="356"/>
    </row>
    <row r="100" spans="1:21" ht="18">
      <c r="A100" s="30">
        <v>27</v>
      </c>
      <c r="B100" s="111" t="s">
        <v>1544</v>
      </c>
      <c r="C100" s="35" t="s">
        <v>2062</v>
      </c>
      <c r="D100" s="89" t="s">
        <v>1400</v>
      </c>
      <c r="E100" s="9" t="s">
        <v>36</v>
      </c>
      <c r="F100" s="9" t="s">
        <v>40</v>
      </c>
      <c r="G100" s="81"/>
      <c r="H100" s="81"/>
      <c r="I100" s="81"/>
      <c r="J100" s="81">
        <v>1</v>
      </c>
      <c r="K100" s="70">
        <v>8000</v>
      </c>
      <c r="L100" s="9"/>
    </row>
    <row r="101" spans="1:21" ht="18">
      <c r="A101" s="30">
        <v>28</v>
      </c>
      <c r="B101" s="235" t="s">
        <v>1544</v>
      </c>
      <c r="C101" s="56" t="s">
        <v>1542</v>
      </c>
      <c r="D101" s="56" t="s">
        <v>1541</v>
      </c>
      <c r="E101" s="58" t="s">
        <v>36</v>
      </c>
      <c r="F101" s="58" t="s">
        <v>40</v>
      </c>
      <c r="G101" s="81"/>
      <c r="H101" s="81"/>
      <c r="I101" s="81"/>
      <c r="J101" s="4">
        <v>1</v>
      </c>
      <c r="K101" s="72">
        <v>25540</v>
      </c>
      <c r="L101" s="236" t="s">
        <v>1770</v>
      </c>
    </row>
    <row r="102" spans="1:21" ht="18">
      <c r="A102" s="30">
        <v>29</v>
      </c>
      <c r="B102" s="111" t="s">
        <v>2063</v>
      </c>
      <c r="C102" s="35" t="s">
        <v>2064</v>
      </c>
      <c r="D102" s="35" t="s">
        <v>2065</v>
      </c>
      <c r="E102" s="9" t="s">
        <v>36</v>
      </c>
      <c r="F102" s="9" t="s">
        <v>40</v>
      </c>
      <c r="G102" s="81"/>
      <c r="H102" s="81"/>
      <c r="I102" s="81"/>
      <c r="J102" s="81">
        <v>1</v>
      </c>
      <c r="K102" s="70">
        <v>2050</v>
      </c>
      <c r="L102" s="9"/>
    </row>
    <row r="103" spans="1:21" ht="18">
      <c r="A103" s="30">
        <v>30</v>
      </c>
      <c r="B103" s="34">
        <v>4255</v>
      </c>
      <c r="C103" s="35" t="s">
        <v>2066</v>
      </c>
      <c r="D103" s="36" t="s">
        <v>126</v>
      </c>
      <c r="E103" s="9" t="s">
        <v>36</v>
      </c>
      <c r="F103" s="110" t="s">
        <v>40</v>
      </c>
      <c r="G103" s="81"/>
      <c r="H103" s="81"/>
      <c r="I103" s="81"/>
      <c r="J103" s="81">
        <v>1</v>
      </c>
      <c r="K103" s="155">
        <v>30200</v>
      </c>
      <c r="L103" s="9"/>
      <c r="U103">
        <f>SUM(29+9+16+55+8+32)</f>
        <v>149</v>
      </c>
    </row>
    <row r="104" spans="1:21" ht="18">
      <c r="A104" s="30">
        <v>31</v>
      </c>
      <c r="B104" s="46">
        <v>19961</v>
      </c>
      <c r="C104" s="35" t="s">
        <v>2067</v>
      </c>
      <c r="D104" s="47" t="s">
        <v>1010</v>
      </c>
      <c r="E104" s="9" t="s">
        <v>36</v>
      </c>
      <c r="F104" s="9" t="s">
        <v>40</v>
      </c>
      <c r="G104" s="81"/>
      <c r="H104" s="81"/>
      <c r="I104" s="81"/>
      <c r="J104" s="81">
        <v>1</v>
      </c>
      <c r="K104" s="70">
        <v>30200</v>
      </c>
      <c r="L104" s="9"/>
    </row>
    <row r="105" spans="1:21" ht="18">
      <c r="A105" s="30">
        <v>32</v>
      </c>
      <c r="B105" s="145" t="s">
        <v>1286</v>
      </c>
      <c r="C105" s="146" t="s">
        <v>1578</v>
      </c>
      <c r="D105" s="146" t="s">
        <v>1579</v>
      </c>
      <c r="E105" s="108" t="s">
        <v>51</v>
      </c>
      <c r="F105" s="4" t="s">
        <v>40</v>
      </c>
      <c r="G105" s="4"/>
      <c r="H105" s="4"/>
      <c r="I105" s="4"/>
      <c r="J105" s="4">
        <v>1</v>
      </c>
      <c r="K105" s="96">
        <v>22000</v>
      </c>
      <c r="L105" s="80"/>
      <c r="M105" s="264" t="s">
        <v>2409</v>
      </c>
    </row>
    <row r="106" spans="1:21" ht="18">
      <c r="A106" s="30"/>
      <c r="B106" s="82"/>
      <c r="C106" s="139"/>
      <c r="D106" s="84"/>
      <c r="E106" s="80"/>
      <c r="F106" s="4"/>
      <c r="G106" s="4"/>
      <c r="H106" s="4"/>
      <c r="I106" s="4"/>
      <c r="J106" s="4"/>
      <c r="K106" s="96"/>
      <c r="L106" s="80"/>
      <c r="M106" s="267"/>
    </row>
    <row r="107" spans="1:21" ht="18">
      <c r="A107" s="167"/>
      <c r="B107" s="168"/>
      <c r="C107" s="169"/>
      <c r="D107" s="170" t="s">
        <v>2965</v>
      </c>
      <c r="E107" s="168"/>
      <c r="F107" s="171" t="s">
        <v>1708</v>
      </c>
      <c r="G107" s="171">
        <f>SUM(G68:G70,G36:G55,G6:G24)</f>
        <v>125</v>
      </c>
      <c r="H107" s="171"/>
      <c r="I107" s="171"/>
      <c r="J107" s="171">
        <f>SUM(J100:J105,J68:J87)</f>
        <v>56</v>
      </c>
      <c r="K107" s="201"/>
      <c r="L107" s="205"/>
    </row>
    <row r="108" spans="1:21" ht="14.25" customHeight="1">
      <c r="A108" s="271"/>
      <c r="B108" s="272"/>
      <c r="C108" s="64"/>
      <c r="D108" s="65"/>
      <c r="E108" s="66"/>
      <c r="F108" s="66"/>
      <c r="G108" s="273"/>
      <c r="H108" s="273"/>
      <c r="I108" s="273"/>
      <c r="J108" s="273"/>
      <c r="K108" s="141"/>
      <c r="L108" s="66"/>
      <c r="M108" s="37"/>
    </row>
    <row r="109" spans="1:21" ht="18">
      <c r="A109" s="59"/>
      <c r="B109" s="274"/>
      <c r="C109" s="60"/>
      <c r="D109" s="61"/>
      <c r="E109" s="62"/>
      <c r="F109" s="62"/>
      <c r="G109" s="38"/>
      <c r="H109" s="38"/>
      <c r="I109" s="38"/>
      <c r="J109" s="38"/>
      <c r="K109" s="275"/>
      <c r="L109" s="62"/>
      <c r="M109" s="37"/>
    </row>
    <row r="110" spans="1:21" ht="18">
      <c r="A110" s="59"/>
      <c r="B110" s="274"/>
      <c r="C110" s="60"/>
      <c r="D110" s="61"/>
      <c r="E110" s="62"/>
      <c r="F110" s="62"/>
      <c r="G110" s="38"/>
      <c r="H110" s="38"/>
      <c r="I110" s="38"/>
      <c r="J110" s="38"/>
      <c r="K110" s="275"/>
      <c r="L110" s="62"/>
      <c r="M110" s="37"/>
    </row>
  </sheetData>
  <mergeCells count="33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31:L31"/>
    <mergeCell ref="A32:L32"/>
    <mergeCell ref="A33:L33"/>
    <mergeCell ref="D34:D35"/>
    <mergeCell ref="E34:E35"/>
    <mergeCell ref="F34:J34"/>
    <mergeCell ref="K34:K35"/>
    <mergeCell ref="L34:L35"/>
    <mergeCell ref="A63:L63"/>
    <mergeCell ref="A64:L64"/>
    <mergeCell ref="A65:L65"/>
    <mergeCell ref="D66:D67"/>
    <mergeCell ref="E66:E67"/>
    <mergeCell ref="F66:J66"/>
    <mergeCell ref="K66:K67"/>
    <mergeCell ref="L66:L67"/>
    <mergeCell ref="A95:L95"/>
    <mergeCell ref="A96:L96"/>
    <mergeCell ref="A97:L97"/>
    <mergeCell ref="D98:D99"/>
    <mergeCell ref="E98:E99"/>
    <mergeCell ref="F98:J98"/>
    <mergeCell ref="K98:K99"/>
    <mergeCell ref="L98:L99"/>
  </mergeCells>
  <printOptions horizontalCentered="1"/>
  <pageMargins left="0.31496062992125984" right="0.11811023622047245" top="0.35433070866141736" bottom="0.15748031496062992" header="0" footer="0"/>
  <pageSetup scale="9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M16"/>
  <sheetViews>
    <sheetView zoomScale="145" zoomScaleNormal="145" workbookViewId="0">
      <selection activeCell="D26" sqref="D26"/>
    </sheetView>
  </sheetViews>
  <sheetFormatPr defaultRowHeight="14.25"/>
  <cols>
    <col min="1" max="1" width="4" customWidth="1"/>
    <col min="2" max="2" width="10.73046875" customWidth="1"/>
    <col min="3" max="3" width="18.46484375" bestFit="1" customWidth="1"/>
    <col min="4" max="4" width="29.597656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2556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80" t="s">
        <v>2773</v>
      </c>
      <c r="C6" s="305" t="s">
        <v>2774</v>
      </c>
      <c r="D6" s="84" t="s">
        <v>2775</v>
      </c>
      <c r="E6" s="108" t="s">
        <v>36</v>
      </c>
      <c r="F6" s="108" t="s">
        <v>40</v>
      </c>
      <c r="G6" s="108">
        <v>1</v>
      </c>
      <c r="H6" s="108"/>
      <c r="I6" s="108"/>
      <c r="J6" s="108"/>
      <c r="K6" s="85">
        <v>4800</v>
      </c>
      <c r="L6" s="80" t="s">
        <v>2762</v>
      </c>
      <c r="M6" s="37"/>
    </row>
    <row r="7" spans="1:13" ht="18">
      <c r="A7" s="30">
        <v>2</v>
      </c>
      <c r="B7" s="80" t="s">
        <v>2678</v>
      </c>
      <c r="C7" s="306" t="s">
        <v>2776</v>
      </c>
      <c r="D7" s="84" t="s">
        <v>2777</v>
      </c>
      <c r="E7" s="108" t="s">
        <v>51</v>
      </c>
      <c r="F7" s="80" t="s">
        <v>128</v>
      </c>
      <c r="G7" s="80">
        <v>2</v>
      </c>
      <c r="H7" s="80"/>
      <c r="I7" s="80"/>
      <c r="J7" s="80"/>
      <c r="K7" s="85">
        <v>4900</v>
      </c>
      <c r="L7" s="80" t="s">
        <v>2762</v>
      </c>
      <c r="M7" s="37"/>
    </row>
    <row r="8" spans="1:13" ht="18">
      <c r="A8" s="30">
        <v>3</v>
      </c>
      <c r="B8" s="80" t="s">
        <v>1690</v>
      </c>
      <c r="C8" s="139" t="s">
        <v>1691</v>
      </c>
      <c r="D8" s="84" t="s">
        <v>2414</v>
      </c>
      <c r="E8" s="80" t="s">
        <v>36</v>
      </c>
      <c r="F8" s="81" t="s">
        <v>950</v>
      </c>
      <c r="G8" s="81">
        <v>1</v>
      </c>
      <c r="H8" s="81"/>
      <c r="I8" s="81"/>
      <c r="J8" s="1"/>
      <c r="K8" s="176">
        <v>7500</v>
      </c>
      <c r="L8" s="80"/>
      <c r="M8" s="264" t="s">
        <v>2409</v>
      </c>
    </row>
    <row r="9" spans="1:13" ht="18">
      <c r="A9" s="30">
        <v>4</v>
      </c>
      <c r="B9" s="80" t="s">
        <v>1690</v>
      </c>
      <c r="C9" s="139" t="s">
        <v>1692</v>
      </c>
      <c r="D9" s="137" t="s">
        <v>2415</v>
      </c>
      <c r="E9" s="80" t="s">
        <v>36</v>
      </c>
      <c r="F9" s="81" t="s">
        <v>950</v>
      </c>
      <c r="G9" s="81">
        <v>1</v>
      </c>
      <c r="H9" s="81"/>
      <c r="I9" s="81"/>
      <c r="J9" s="1"/>
      <c r="K9" s="176">
        <v>7000</v>
      </c>
      <c r="L9" s="80"/>
      <c r="M9" s="264" t="s">
        <v>2409</v>
      </c>
    </row>
    <row r="10" spans="1:13" ht="18">
      <c r="A10" s="30">
        <v>5</v>
      </c>
      <c r="B10" s="80" t="s">
        <v>1693</v>
      </c>
      <c r="C10" s="139" t="s">
        <v>1694</v>
      </c>
      <c r="D10" s="84" t="s">
        <v>1695</v>
      </c>
      <c r="E10" s="80" t="s">
        <v>51</v>
      </c>
      <c r="F10" s="81" t="s">
        <v>40</v>
      </c>
      <c r="G10" s="81">
        <v>1</v>
      </c>
      <c r="H10" s="81"/>
      <c r="I10" s="81"/>
      <c r="J10" s="1"/>
      <c r="K10" s="176">
        <v>8200</v>
      </c>
      <c r="L10" s="80"/>
    </row>
    <row r="11" spans="1:13" ht="18">
      <c r="A11" s="30"/>
      <c r="B11" s="80"/>
      <c r="C11" s="139"/>
      <c r="D11" s="84"/>
      <c r="E11" s="80"/>
      <c r="F11" s="81"/>
      <c r="G11" s="81"/>
      <c r="H11" s="81"/>
      <c r="I11" s="81"/>
      <c r="J11" s="1"/>
      <c r="K11" s="142"/>
      <c r="L11" s="80"/>
      <c r="M11" s="37"/>
    </row>
    <row r="12" spans="1:13" ht="18">
      <c r="A12" s="205"/>
      <c r="B12" s="205"/>
      <c r="C12" s="206"/>
      <c r="D12" s="206" t="s">
        <v>2778</v>
      </c>
      <c r="E12" s="205"/>
      <c r="F12" s="171" t="s">
        <v>1708</v>
      </c>
      <c r="G12" s="171">
        <v>6</v>
      </c>
      <c r="H12" s="171"/>
      <c r="I12" s="171"/>
      <c r="J12" s="171"/>
      <c r="K12" s="201"/>
      <c r="L12" s="205"/>
    </row>
    <row r="13" spans="1:13" ht="10.5" customHeight="1">
      <c r="A13" s="271"/>
      <c r="B13" s="272"/>
      <c r="C13" s="64"/>
      <c r="D13" s="65"/>
      <c r="E13" s="66"/>
      <c r="F13" s="66"/>
      <c r="G13" s="273"/>
      <c r="H13" s="273"/>
      <c r="I13" s="273"/>
      <c r="J13" s="273"/>
      <c r="K13" s="141"/>
      <c r="L13" s="66"/>
      <c r="M13" s="37"/>
    </row>
    <row r="14" spans="1:13" ht="18">
      <c r="A14" s="59"/>
      <c r="B14" s="274"/>
      <c r="C14" s="60"/>
      <c r="D14" s="61"/>
      <c r="E14" s="62"/>
      <c r="F14" s="62"/>
      <c r="G14" s="38"/>
      <c r="H14" s="38"/>
      <c r="I14" s="38"/>
      <c r="J14" s="38"/>
      <c r="K14" s="275"/>
      <c r="L14" s="62"/>
      <c r="M14" s="37"/>
    </row>
    <row r="15" spans="1:13" ht="18">
      <c r="A15" s="59"/>
      <c r="B15" s="274"/>
      <c r="C15" s="60"/>
      <c r="D15" s="61"/>
      <c r="E15" s="62"/>
      <c r="F15" s="62"/>
      <c r="G15" s="38"/>
      <c r="H15" s="38"/>
      <c r="I15" s="38"/>
      <c r="J15" s="38"/>
      <c r="K15" s="275"/>
      <c r="L15" s="62"/>
      <c r="M15" s="37"/>
    </row>
    <row r="16" spans="1:13" ht="8.25" customHeight="1"/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</sheetPr>
  <dimension ref="A1:M83"/>
  <sheetViews>
    <sheetView topLeftCell="A46" zoomScale="115" zoomScaleNormal="115" workbookViewId="0">
      <selection activeCell="O78" sqref="O78"/>
    </sheetView>
  </sheetViews>
  <sheetFormatPr defaultRowHeight="14.25"/>
  <cols>
    <col min="1" max="1" width="4" customWidth="1"/>
    <col min="2" max="2" width="10.73046875" customWidth="1"/>
    <col min="3" max="3" width="20.59765625" bestFit="1" customWidth="1"/>
    <col min="4" max="4" width="30.597656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2583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.600000000000001" customHeight="1">
      <c r="A6" s="30">
        <v>1</v>
      </c>
      <c r="B6" s="2"/>
      <c r="C6" s="140" t="s">
        <v>1838</v>
      </c>
      <c r="D6" s="146" t="s">
        <v>1766</v>
      </c>
      <c r="E6" s="108"/>
      <c r="F6" s="4" t="s">
        <v>771</v>
      </c>
      <c r="G6" s="4">
        <v>7</v>
      </c>
      <c r="H6" s="4"/>
      <c r="I6" s="4"/>
      <c r="J6" s="4"/>
      <c r="K6" s="207"/>
      <c r="L6" s="108" t="s">
        <v>2943</v>
      </c>
    </row>
    <row r="7" spans="1:13" ht="18.600000000000001" customHeight="1">
      <c r="A7" s="30"/>
      <c r="B7" s="2"/>
      <c r="C7" s="223">
        <v>191194197200201</v>
      </c>
      <c r="D7" s="146"/>
      <c r="E7" s="108"/>
      <c r="F7" s="4"/>
      <c r="G7" s="4"/>
      <c r="H7" s="4"/>
      <c r="I7" s="4"/>
      <c r="J7" s="4"/>
      <c r="K7" s="207"/>
      <c r="L7" s="108"/>
    </row>
    <row r="8" spans="1:13" ht="18.600000000000001" customHeight="1">
      <c r="A8" s="30">
        <v>2</v>
      </c>
      <c r="B8" s="2"/>
      <c r="C8" s="140" t="s">
        <v>1839</v>
      </c>
      <c r="D8" s="146" t="s">
        <v>1214</v>
      </c>
      <c r="E8" s="108"/>
      <c r="F8" s="4" t="s">
        <v>666</v>
      </c>
      <c r="G8" s="4">
        <v>14</v>
      </c>
      <c r="H8" s="4"/>
      <c r="I8" s="4"/>
      <c r="J8" s="4"/>
      <c r="K8" s="207"/>
      <c r="L8" s="108" t="s">
        <v>2943</v>
      </c>
    </row>
    <row r="9" spans="1:13" ht="18.600000000000001" customHeight="1">
      <c r="A9" s="30"/>
      <c r="B9" s="2"/>
      <c r="C9" s="140" t="s">
        <v>1840</v>
      </c>
      <c r="D9" s="146"/>
      <c r="E9" s="108"/>
      <c r="F9" s="4"/>
      <c r="G9" s="4"/>
      <c r="H9" s="4"/>
      <c r="I9" s="4"/>
      <c r="J9" s="4"/>
      <c r="K9" s="207"/>
      <c r="L9" s="108"/>
    </row>
    <row r="10" spans="1:13" ht="18.600000000000001" customHeight="1">
      <c r="A10" s="30">
        <v>3</v>
      </c>
      <c r="B10" s="2"/>
      <c r="C10" s="140" t="s">
        <v>1842</v>
      </c>
      <c r="D10" s="146" t="s">
        <v>194</v>
      </c>
      <c r="E10" s="108"/>
      <c r="F10" s="4" t="s">
        <v>63</v>
      </c>
      <c r="G10" s="4">
        <v>2</v>
      </c>
      <c r="H10" s="4"/>
      <c r="I10" s="4"/>
      <c r="J10" s="4"/>
      <c r="K10" s="207"/>
      <c r="L10" s="108" t="s">
        <v>2943</v>
      </c>
    </row>
    <row r="11" spans="1:13" ht="18.600000000000001" customHeight="1">
      <c r="A11" s="30">
        <v>4</v>
      </c>
      <c r="B11" s="2"/>
      <c r="C11" s="140" t="s">
        <v>1843</v>
      </c>
      <c r="D11" s="146" t="s">
        <v>1768</v>
      </c>
      <c r="E11" s="108"/>
      <c r="F11" s="4" t="s">
        <v>40</v>
      </c>
      <c r="G11" s="4">
        <v>1</v>
      </c>
      <c r="H11" s="4"/>
      <c r="I11" s="4"/>
      <c r="J11" s="4"/>
      <c r="K11" s="207"/>
      <c r="L11" s="108" t="s">
        <v>2943</v>
      </c>
    </row>
    <row r="12" spans="1:13" ht="18">
      <c r="A12" s="30">
        <v>5</v>
      </c>
      <c r="B12" s="46">
        <v>16892</v>
      </c>
      <c r="C12" s="35" t="s">
        <v>657</v>
      </c>
      <c r="D12" s="35" t="s">
        <v>658</v>
      </c>
      <c r="E12" s="9" t="s">
        <v>36</v>
      </c>
      <c r="F12" s="9" t="s">
        <v>121</v>
      </c>
      <c r="G12" s="4">
        <v>1</v>
      </c>
      <c r="H12" s="4"/>
      <c r="I12" s="4"/>
      <c r="J12" s="4"/>
      <c r="K12" s="125">
        <v>3500</v>
      </c>
      <c r="L12" s="9" t="s">
        <v>2944</v>
      </c>
      <c r="M12" s="37"/>
    </row>
    <row r="13" spans="1:13" ht="18">
      <c r="A13" s="30">
        <v>6</v>
      </c>
      <c r="B13" s="46">
        <v>17918</v>
      </c>
      <c r="C13" s="89" t="s">
        <v>661</v>
      </c>
      <c r="D13" s="35" t="s">
        <v>662</v>
      </c>
      <c r="E13" s="9" t="s">
        <v>36</v>
      </c>
      <c r="F13" s="9" t="s">
        <v>40</v>
      </c>
      <c r="G13" s="4">
        <v>1</v>
      </c>
      <c r="H13" s="4"/>
      <c r="I13" s="4"/>
      <c r="J13" s="4"/>
      <c r="K13" s="126">
        <v>34400</v>
      </c>
      <c r="L13" s="9" t="s">
        <v>2945</v>
      </c>
      <c r="M13" s="37"/>
    </row>
    <row r="14" spans="1:13" ht="18">
      <c r="A14" s="30">
        <v>7</v>
      </c>
      <c r="B14" s="46" t="s">
        <v>335</v>
      </c>
      <c r="C14" s="35" t="s">
        <v>2196</v>
      </c>
      <c r="D14" s="36" t="s">
        <v>2197</v>
      </c>
      <c r="E14" s="9" t="s">
        <v>51</v>
      </c>
      <c r="F14" s="9" t="s">
        <v>43</v>
      </c>
      <c r="G14" s="4"/>
      <c r="H14" s="4"/>
      <c r="I14" s="4"/>
      <c r="J14" s="4">
        <v>1</v>
      </c>
      <c r="K14" s="125">
        <v>3000</v>
      </c>
      <c r="L14" s="9" t="s">
        <v>2946</v>
      </c>
      <c r="M14" s="37"/>
    </row>
    <row r="15" spans="1:13" ht="18">
      <c r="A15" s="30">
        <v>8</v>
      </c>
      <c r="B15" s="34">
        <v>39582</v>
      </c>
      <c r="C15" s="35" t="s">
        <v>2741</v>
      </c>
      <c r="D15" s="36" t="s">
        <v>2742</v>
      </c>
      <c r="E15" s="9" t="s">
        <v>36</v>
      </c>
      <c r="F15" s="9" t="s">
        <v>329</v>
      </c>
      <c r="G15" s="129">
        <v>20</v>
      </c>
      <c r="H15" s="129"/>
      <c r="I15" s="129"/>
      <c r="J15" s="129"/>
      <c r="K15" s="70">
        <v>2500</v>
      </c>
      <c r="L15" s="108" t="s">
        <v>2943</v>
      </c>
      <c r="M15" s="37"/>
    </row>
    <row r="16" spans="1:13" ht="18">
      <c r="A16" s="30">
        <v>9</v>
      </c>
      <c r="B16" s="46" t="s">
        <v>663</v>
      </c>
      <c r="C16" s="35" t="s">
        <v>664</v>
      </c>
      <c r="D16" s="36" t="s">
        <v>665</v>
      </c>
      <c r="E16" s="9" t="s">
        <v>36</v>
      </c>
      <c r="F16" s="9" t="s">
        <v>128</v>
      </c>
      <c r="G16" s="4">
        <v>2</v>
      </c>
      <c r="H16" s="4"/>
      <c r="I16" s="4"/>
      <c r="J16" s="4"/>
      <c r="K16" s="125">
        <v>6350</v>
      </c>
      <c r="L16" s="108" t="s">
        <v>2943</v>
      </c>
      <c r="M16" s="37"/>
    </row>
    <row r="17" spans="1:13" ht="18.600000000000001" customHeight="1">
      <c r="A17" s="30">
        <v>10</v>
      </c>
      <c r="B17" s="2">
        <v>40725</v>
      </c>
      <c r="C17" s="139" t="s">
        <v>1844</v>
      </c>
      <c r="D17" s="146" t="s">
        <v>669</v>
      </c>
      <c r="E17" s="108" t="s">
        <v>36</v>
      </c>
      <c r="F17" s="4" t="s">
        <v>121</v>
      </c>
      <c r="G17" s="4">
        <v>1</v>
      </c>
      <c r="H17" s="4"/>
      <c r="I17" s="4"/>
      <c r="J17" s="4"/>
      <c r="K17" s="207"/>
      <c r="L17" s="108" t="s">
        <v>2947</v>
      </c>
    </row>
    <row r="18" spans="1:13" ht="18.600000000000001" customHeight="1">
      <c r="A18" s="30">
        <v>11</v>
      </c>
      <c r="B18" s="2">
        <v>40725</v>
      </c>
      <c r="C18" s="139" t="s">
        <v>1845</v>
      </c>
      <c r="D18" s="146" t="s">
        <v>1122</v>
      </c>
      <c r="E18" s="108" t="s">
        <v>36</v>
      </c>
      <c r="F18" s="4" t="s">
        <v>40</v>
      </c>
      <c r="G18" s="4">
        <v>1</v>
      </c>
      <c r="H18" s="4"/>
      <c r="I18" s="4"/>
      <c r="J18" s="4"/>
      <c r="K18" s="207"/>
      <c r="L18" s="108" t="s">
        <v>2947</v>
      </c>
    </row>
    <row r="19" spans="1:13" ht="18.600000000000001" customHeight="1">
      <c r="A19" s="30">
        <v>12</v>
      </c>
      <c r="B19" s="2">
        <v>43420</v>
      </c>
      <c r="C19" s="140" t="s">
        <v>1841</v>
      </c>
      <c r="D19" s="146" t="s">
        <v>1767</v>
      </c>
      <c r="E19" s="108" t="s">
        <v>51</v>
      </c>
      <c r="F19" s="4" t="s">
        <v>71</v>
      </c>
      <c r="G19" s="4">
        <v>2</v>
      </c>
      <c r="H19" s="4"/>
      <c r="I19" s="4"/>
      <c r="J19" s="4"/>
      <c r="K19" s="207"/>
      <c r="L19" s="108" t="s">
        <v>2943</v>
      </c>
    </row>
    <row r="20" spans="1:13" ht="18">
      <c r="A20" s="30">
        <v>13</v>
      </c>
      <c r="B20" s="34">
        <v>43423</v>
      </c>
      <c r="C20" s="9" t="s">
        <v>675</v>
      </c>
      <c r="D20" s="36" t="s">
        <v>676</v>
      </c>
      <c r="E20" s="9" t="s">
        <v>51</v>
      </c>
      <c r="F20" s="9" t="s">
        <v>40</v>
      </c>
      <c r="G20" s="4">
        <v>1</v>
      </c>
      <c r="H20" s="4"/>
      <c r="I20" s="4"/>
      <c r="J20" s="4"/>
      <c r="K20" s="105">
        <v>29500</v>
      </c>
      <c r="L20" s="9" t="s">
        <v>2948</v>
      </c>
    </row>
    <row r="21" spans="1:13" ht="18">
      <c r="A21" s="30">
        <v>14</v>
      </c>
      <c r="B21" s="303" t="s">
        <v>2893</v>
      </c>
      <c r="C21" s="325" t="s">
        <v>2894</v>
      </c>
      <c r="D21" s="326" t="s">
        <v>2895</v>
      </c>
      <c r="E21" s="129" t="s">
        <v>51</v>
      </c>
      <c r="F21" s="129" t="s">
        <v>46</v>
      </c>
      <c r="G21" s="129">
        <v>1</v>
      </c>
      <c r="H21" s="129"/>
      <c r="I21" s="129"/>
      <c r="J21" s="129"/>
      <c r="K21" s="327">
        <v>4500</v>
      </c>
      <c r="L21" s="129" t="s">
        <v>2946</v>
      </c>
    </row>
    <row r="22" spans="1:13" ht="18">
      <c r="A22" s="30">
        <v>15</v>
      </c>
      <c r="B22" s="303" t="s">
        <v>2743</v>
      </c>
      <c r="C22" s="304" t="s">
        <v>2744</v>
      </c>
      <c r="D22" s="328" t="s">
        <v>2745</v>
      </c>
      <c r="E22" s="129" t="s">
        <v>36</v>
      </c>
      <c r="F22" s="129" t="s">
        <v>40</v>
      </c>
      <c r="G22" s="129">
        <v>1</v>
      </c>
      <c r="H22" s="129"/>
      <c r="I22" s="129"/>
      <c r="J22" s="129"/>
      <c r="K22" s="327">
        <v>3350</v>
      </c>
      <c r="L22" s="129" t="s">
        <v>2947</v>
      </c>
    </row>
    <row r="23" spans="1:13" ht="18">
      <c r="A23" s="30">
        <v>16</v>
      </c>
      <c r="B23" s="5">
        <v>44084</v>
      </c>
      <c r="C23" s="22" t="s">
        <v>940</v>
      </c>
      <c r="D23" s="22" t="s">
        <v>2450</v>
      </c>
      <c r="E23" s="17" t="s">
        <v>51</v>
      </c>
      <c r="F23" s="9" t="s">
        <v>215</v>
      </c>
      <c r="G23" s="17">
        <v>15</v>
      </c>
      <c r="H23" s="16"/>
      <c r="I23" s="16"/>
      <c r="J23" s="16"/>
      <c r="K23" s="152">
        <v>30000</v>
      </c>
      <c r="L23" s="108" t="s">
        <v>2943</v>
      </c>
      <c r="M23" s="264" t="s">
        <v>2409</v>
      </c>
    </row>
    <row r="24" spans="1:13" ht="18">
      <c r="A24" s="30">
        <v>17</v>
      </c>
      <c r="B24" s="5">
        <v>44084</v>
      </c>
      <c r="C24" s="131" t="s">
        <v>678</v>
      </c>
      <c r="D24" s="84" t="s">
        <v>677</v>
      </c>
      <c r="E24" s="79" t="s">
        <v>51</v>
      </c>
      <c r="F24" s="81" t="s">
        <v>215</v>
      </c>
      <c r="G24" s="81">
        <v>15</v>
      </c>
      <c r="H24" s="81"/>
      <c r="I24" s="81"/>
      <c r="J24" s="1"/>
      <c r="K24" s="134">
        <v>3000</v>
      </c>
      <c r="L24" s="108" t="s">
        <v>2943</v>
      </c>
    </row>
    <row r="25" spans="1:13" ht="14.25" customHeight="1">
      <c r="A25" s="271"/>
      <c r="B25" s="272"/>
      <c r="C25" s="64"/>
      <c r="D25" s="65"/>
      <c r="E25" s="66"/>
      <c r="F25" s="66"/>
      <c r="G25" s="273"/>
      <c r="H25" s="273"/>
      <c r="I25" s="273"/>
      <c r="J25" s="273"/>
      <c r="K25" s="141"/>
      <c r="L25" s="66"/>
      <c r="M25" s="37"/>
    </row>
    <row r="26" spans="1:13" ht="18">
      <c r="A26" s="59"/>
      <c r="B26" s="274"/>
      <c r="C26" s="60"/>
      <c r="D26" s="61"/>
      <c r="E26" s="62"/>
      <c r="F26" s="62"/>
      <c r="G26" s="38"/>
      <c r="H26" s="38"/>
      <c r="I26" s="38"/>
      <c r="J26" s="38"/>
      <c r="K26" s="275"/>
      <c r="L26" s="62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  <c r="M31" s="37"/>
    </row>
    <row r="32" spans="1:13" ht="18.600000000000001" customHeight="1">
      <c r="A32" s="353" t="s">
        <v>0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</row>
    <row r="33" spans="1:13" ht="18.600000000000001" customHeight="1">
      <c r="A33" s="353" t="s">
        <v>2583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</row>
    <row r="34" spans="1:13" ht="18.600000000000001" customHeight="1">
      <c r="A34" s="354" t="s">
        <v>2554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</row>
    <row r="35" spans="1:13" ht="18.600000000000001" customHeight="1">
      <c r="A35" s="10" t="s">
        <v>1</v>
      </c>
      <c r="B35" s="26" t="s">
        <v>2</v>
      </c>
      <c r="C35" s="11" t="s">
        <v>3</v>
      </c>
      <c r="D35" s="355" t="s">
        <v>4</v>
      </c>
      <c r="E35" s="355" t="s">
        <v>654</v>
      </c>
      <c r="F35" s="357" t="s">
        <v>5</v>
      </c>
      <c r="G35" s="358"/>
      <c r="H35" s="358"/>
      <c r="I35" s="358"/>
      <c r="J35" s="359"/>
      <c r="K35" s="360" t="s">
        <v>9</v>
      </c>
      <c r="L35" s="355" t="s">
        <v>6</v>
      </c>
    </row>
    <row r="36" spans="1:13" ht="18.600000000000001" customHeight="1">
      <c r="A36" s="12"/>
      <c r="B36" s="27" t="s">
        <v>7</v>
      </c>
      <c r="C36" s="13" t="s">
        <v>8</v>
      </c>
      <c r="D36" s="356"/>
      <c r="E36" s="356"/>
      <c r="F36" s="8" t="s">
        <v>32</v>
      </c>
      <c r="G36" s="8" t="s">
        <v>33</v>
      </c>
      <c r="H36" s="8" t="s">
        <v>34</v>
      </c>
      <c r="I36" s="8" t="s">
        <v>35</v>
      </c>
      <c r="J36" s="21" t="s">
        <v>37</v>
      </c>
      <c r="K36" s="361"/>
      <c r="L36" s="356"/>
    </row>
    <row r="37" spans="1:13" ht="18.600000000000001" customHeight="1">
      <c r="A37" s="30">
        <v>18</v>
      </c>
      <c r="B37" s="2">
        <v>44417</v>
      </c>
      <c r="C37" s="139" t="s">
        <v>1725</v>
      </c>
      <c r="D37" s="84" t="s">
        <v>1714</v>
      </c>
      <c r="E37" s="80" t="s">
        <v>36</v>
      </c>
      <c r="F37" s="81" t="s">
        <v>45</v>
      </c>
      <c r="G37" s="81"/>
      <c r="H37" s="81"/>
      <c r="I37" s="4"/>
      <c r="J37" s="1"/>
      <c r="K37" s="134">
        <v>225000</v>
      </c>
      <c r="L37" s="108" t="s">
        <v>2943</v>
      </c>
      <c r="M37" s="264" t="s">
        <v>2409</v>
      </c>
    </row>
    <row r="38" spans="1:13" ht="18.600000000000001" customHeight="1">
      <c r="A38" s="30"/>
      <c r="B38" s="2"/>
      <c r="C38" s="139" t="s">
        <v>1726</v>
      </c>
      <c r="D38" s="84" t="s">
        <v>1715</v>
      </c>
      <c r="E38" s="80"/>
      <c r="F38" s="81" t="s">
        <v>40</v>
      </c>
      <c r="G38" s="81">
        <v>1</v>
      </c>
      <c r="H38" s="81"/>
      <c r="I38" s="4"/>
      <c r="J38" s="1"/>
      <c r="K38" s="134"/>
      <c r="L38" s="108" t="s">
        <v>2943</v>
      </c>
    </row>
    <row r="39" spans="1:13" ht="18.600000000000001" customHeight="1">
      <c r="A39" s="30"/>
      <c r="B39" s="2"/>
      <c r="C39" s="139"/>
      <c r="D39" s="84" t="s">
        <v>1716</v>
      </c>
      <c r="E39" s="80"/>
      <c r="F39" s="81" t="s">
        <v>40</v>
      </c>
      <c r="G39" s="81">
        <v>1</v>
      </c>
      <c r="H39" s="81"/>
      <c r="I39" s="4"/>
      <c r="J39" s="1"/>
      <c r="K39" s="134"/>
      <c r="L39" s="108" t="s">
        <v>2943</v>
      </c>
    </row>
    <row r="40" spans="1:13" ht="18.600000000000001" customHeight="1">
      <c r="A40" s="30"/>
      <c r="B40" s="2"/>
      <c r="C40" s="139" t="s">
        <v>1727</v>
      </c>
      <c r="D40" s="84" t="s">
        <v>1717</v>
      </c>
      <c r="E40" s="80"/>
      <c r="F40" s="81" t="s">
        <v>45</v>
      </c>
      <c r="G40" s="81"/>
      <c r="H40" s="81"/>
      <c r="I40" s="4"/>
      <c r="J40" s="1"/>
      <c r="K40" s="134"/>
      <c r="L40" s="108" t="s">
        <v>2943</v>
      </c>
    </row>
    <row r="41" spans="1:13" ht="18.600000000000001" customHeight="1">
      <c r="A41" s="30"/>
      <c r="B41" s="2"/>
      <c r="C41" s="139"/>
      <c r="D41" s="84" t="s">
        <v>1718</v>
      </c>
      <c r="E41" s="80"/>
      <c r="F41" s="81" t="s">
        <v>45</v>
      </c>
      <c r="G41" s="81">
        <v>1</v>
      </c>
      <c r="H41" s="81"/>
      <c r="I41" s="4"/>
      <c r="J41" s="1"/>
      <c r="K41" s="134"/>
      <c r="L41" s="108" t="s">
        <v>2943</v>
      </c>
    </row>
    <row r="42" spans="1:13" ht="18.600000000000001" customHeight="1">
      <c r="A42" s="30"/>
      <c r="B42" s="2"/>
      <c r="C42" s="139" t="s">
        <v>1728</v>
      </c>
      <c r="D42" s="84" t="s">
        <v>1719</v>
      </c>
      <c r="E42" s="80"/>
      <c r="F42" s="81" t="s">
        <v>43</v>
      </c>
      <c r="G42" s="81">
        <v>1</v>
      </c>
      <c r="H42" s="81"/>
      <c r="I42" s="4"/>
      <c r="J42" s="1"/>
      <c r="K42" s="134"/>
      <c r="L42" s="108" t="s">
        <v>2943</v>
      </c>
    </row>
    <row r="43" spans="1:13" ht="18.600000000000001" customHeight="1">
      <c r="A43" s="30"/>
      <c r="B43" s="2"/>
      <c r="C43" s="139" t="s">
        <v>1729</v>
      </c>
      <c r="D43" s="84" t="s">
        <v>1720</v>
      </c>
      <c r="E43" s="80"/>
      <c r="F43" s="81" t="s">
        <v>45</v>
      </c>
      <c r="G43" s="81">
        <v>1</v>
      </c>
      <c r="H43" s="81"/>
      <c r="I43" s="4"/>
      <c r="J43" s="1"/>
      <c r="K43" s="134"/>
      <c r="L43" s="108" t="s">
        <v>2943</v>
      </c>
    </row>
    <row r="44" spans="1:13" ht="18">
      <c r="A44" s="30">
        <v>19</v>
      </c>
      <c r="B44" s="34" t="s">
        <v>672</v>
      </c>
      <c r="C44" s="35" t="s">
        <v>1765</v>
      </c>
      <c r="D44" s="36" t="s">
        <v>1848</v>
      </c>
      <c r="E44" s="9" t="s">
        <v>51</v>
      </c>
      <c r="F44" s="9"/>
      <c r="G44" s="81"/>
      <c r="H44" s="81"/>
      <c r="I44" s="81"/>
      <c r="J44" s="1"/>
      <c r="K44" s="105">
        <v>966745</v>
      </c>
      <c r="L44" s="9" t="s">
        <v>2949</v>
      </c>
    </row>
    <row r="45" spans="1:13" ht="18">
      <c r="A45" s="30"/>
      <c r="B45" s="34"/>
      <c r="C45" s="35"/>
      <c r="D45" s="36" t="s">
        <v>1823</v>
      </c>
      <c r="E45" s="9"/>
      <c r="F45" s="9" t="s">
        <v>796</v>
      </c>
      <c r="G45" s="81"/>
      <c r="H45" s="81"/>
      <c r="I45" s="81"/>
      <c r="J45" s="1">
        <v>20</v>
      </c>
      <c r="K45" s="130"/>
      <c r="L45" s="9"/>
    </row>
    <row r="46" spans="1:13" ht="18">
      <c r="A46" s="30"/>
      <c r="B46" s="34"/>
      <c r="C46" s="35"/>
      <c r="D46" s="36" t="s">
        <v>1824</v>
      </c>
      <c r="E46" s="9"/>
      <c r="F46" s="9" t="s">
        <v>40</v>
      </c>
      <c r="G46" s="81"/>
      <c r="H46" s="81"/>
      <c r="I46" s="81"/>
      <c r="J46" s="1">
        <v>1</v>
      </c>
      <c r="K46" s="130"/>
      <c r="L46" s="9"/>
    </row>
    <row r="47" spans="1:13" ht="18">
      <c r="A47" s="30"/>
      <c r="B47" s="34"/>
      <c r="C47" s="35"/>
      <c r="D47" s="36" t="s">
        <v>1825</v>
      </c>
      <c r="E47" s="9"/>
      <c r="F47" s="9" t="s">
        <v>40</v>
      </c>
      <c r="G47" s="81">
        <v>1</v>
      </c>
      <c r="H47" s="81"/>
      <c r="I47" s="81"/>
      <c r="J47" s="1"/>
      <c r="K47" s="130"/>
      <c r="L47" s="9"/>
    </row>
    <row r="48" spans="1:13" ht="18">
      <c r="A48" s="30"/>
      <c r="B48" s="34"/>
      <c r="C48" s="35"/>
      <c r="D48" s="36" t="s">
        <v>1826</v>
      </c>
      <c r="E48" s="9"/>
      <c r="F48" s="9" t="s">
        <v>45</v>
      </c>
      <c r="G48" s="81"/>
      <c r="H48" s="81"/>
      <c r="I48" s="81"/>
      <c r="J48" s="1">
        <v>1</v>
      </c>
      <c r="K48" s="130"/>
      <c r="L48" s="9"/>
    </row>
    <row r="49" spans="1:13" ht="18">
      <c r="A49" s="30"/>
      <c r="B49" s="34"/>
      <c r="C49" s="35"/>
      <c r="D49" s="36" t="s">
        <v>1827</v>
      </c>
      <c r="E49" s="9"/>
      <c r="F49" s="9" t="s">
        <v>45</v>
      </c>
      <c r="G49" s="81"/>
      <c r="H49" s="81"/>
      <c r="I49" s="81"/>
      <c r="J49" s="1">
        <v>1</v>
      </c>
      <c r="K49" s="130"/>
      <c r="L49" s="9"/>
    </row>
    <row r="50" spans="1:13" ht="18">
      <c r="A50" s="30"/>
      <c r="B50" s="34"/>
      <c r="C50" s="35"/>
      <c r="D50" s="36" t="s">
        <v>1828</v>
      </c>
      <c r="E50" s="9"/>
      <c r="F50" s="9" t="s">
        <v>40</v>
      </c>
      <c r="G50" s="81"/>
      <c r="H50" s="81"/>
      <c r="I50" s="81"/>
      <c r="J50" s="1">
        <v>1</v>
      </c>
      <c r="K50" s="130"/>
      <c r="L50" s="9"/>
    </row>
    <row r="51" spans="1:13" ht="18">
      <c r="A51" s="30"/>
      <c r="B51" s="34"/>
      <c r="C51" s="35"/>
      <c r="D51" s="36" t="s">
        <v>1829</v>
      </c>
      <c r="E51" s="9"/>
      <c r="F51" s="9" t="s">
        <v>45</v>
      </c>
      <c r="G51" s="81"/>
      <c r="H51" s="81"/>
      <c r="I51" s="81"/>
      <c r="J51" s="1">
        <v>1</v>
      </c>
      <c r="K51" s="130"/>
      <c r="L51" s="9"/>
    </row>
    <row r="52" spans="1:13" ht="18">
      <c r="A52" s="30"/>
      <c r="B52" s="34"/>
      <c r="C52" s="35"/>
      <c r="D52" s="36" t="s">
        <v>1757</v>
      </c>
      <c r="E52" s="9"/>
      <c r="F52" s="9" t="s">
        <v>646</v>
      </c>
      <c r="G52" s="81"/>
      <c r="H52" s="81"/>
      <c r="I52" s="81"/>
      <c r="J52" s="1">
        <v>1</v>
      </c>
      <c r="K52" s="130"/>
      <c r="L52" s="9"/>
    </row>
    <row r="53" spans="1:13" ht="18">
      <c r="A53" s="30">
        <v>20</v>
      </c>
      <c r="B53" s="46">
        <v>16093</v>
      </c>
      <c r="C53" s="35" t="s">
        <v>655</v>
      </c>
      <c r="D53" s="35" t="s">
        <v>656</v>
      </c>
      <c r="E53" s="9" t="s">
        <v>51</v>
      </c>
      <c r="F53" s="9" t="s">
        <v>510</v>
      </c>
      <c r="G53" s="81"/>
      <c r="H53" s="81"/>
      <c r="I53" s="81"/>
      <c r="J53" s="81">
        <v>2</v>
      </c>
      <c r="K53" s="125">
        <v>2100</v>
      </c>
      <c r="L53" s="9" t="s">
        <v>2948</v>
      </c>
      <c r="M53" s="37"/>
    </row>
    <row r="54" spans="1:13" ht="18">
      <c r="A54" s="30">
        <v>21</v>
      </c>
      <c r="B54" s="46">
        <v>17720</v>
      </c>
      <c r="C54" s="35" t="s">
        <v>2190</v>
      </c>
      <c r="D54" s="35" t="s">
        <v>2191</v>
      </c>
      <c r="E54" s="9" t="s">
        <v>51</v>
      </c>
      <c r="F54" s="9" t="s">
        <v>40</v>
      </c>
      <c r="G54" s="81"/>
      <c r="H54" s="81"/>
      <c r="I54" s="81"/>
      <c r="J54" s="81">
        <v>1</v>
      </c>
      <c r="K54" s="125">
        <v>2500</v>
      </c>
      <c r="L54" s="108" t="s">
        <v>2943</v>
      </c>
      <c r="M54" s="37"/>
    </row>
    <row r="55" spans="1:13" ht="18">
      <c r="A55" s="30">
        <v>22</v>
      </c>
      <c r="B55" s="46">
        <v>17746</v>
      </c>
      <c r="C55" s="35" t="s">
        <v>659</v>
      </c>
      <c r="D55" s="35" t="s">
        <v>660</v>
      </c>
      <c r="E55" s="9"/>
      <c r="F55" s="9" t="s">
        <v>46</v>
      </c>
      <c r="G55" s="81"/>
      <c r="H55" s="81"/>
      <c r="I55" s="81"/>
      <c r="J55" s="81">
        <v>1</v>
      </c>
      <c r="K55" s="125">
        <v>5000</v>
      </c>
      <c r="L55" s="9" t="s">
        <v>2945</v>
      </c>
      <c r="M55" s="37"/>
    </row>
    <row r="56" spans="1:13" ht="18">
      <c r="A56" s="30">
        <v>23</v>
      </c>
      <c r="B56" s="46">
        <v>18183</v>
      </c>
      <c r="C56" s="89" t="s">
        <v>2192</v>
      </c>
      <c r="D56" s="35" t="s">
        <v>2193</v>
      </c>
      <c r="E56" s="9" t="s">
        <v>36</v>
      </c>
      <c r="F56" s="9" t="s">
        <v>63</v>
      </c>
      <c r="G56" s="81"/>
      <c r="H56" s="81"/>
      <c r="I56" s="81"/>
      <c r="J56" s="81">
        <v>2</v>
      </c>
      <c r="K56" s="125">
        <v>2300</v>
      </c>
      <c r="L56" s="9"/>
      <c r="M56" s="37"/>
    </row>
    <row r="57" spans="1:13" ht="14.25" customHeight="1">
      <c r="A57" s="271"/>
      <c r="B57" s="272"/>
      <c r="C57" s="64"/>
      <c r="D57" s="65"/>
      <c r="E57" s="66"/>
      <c r="F57" s="66"/>
      <c r="G57" s="273"/>
      <c r="H57" s="273"/>
      <c r="I57" s="273"/>
      <c r="J57" s="273"/>
      <c r="K57" s="141"/>
      <c r="L57" s="66"/>
      <c r="M57" s="37"/>
    </row>
    <row r="58" spans="1:13" ht="18">
      <c r="A58" s="59"/>
      <c r="B58" s="274"/>
      <c r="C58" s="60"/>
      <c r="D58" s="61"/>
      <c r="E58" s="62"/>
      <c r="F58" s="62"/>
      <c r="G58" s="38"/>
      <c r="H58" s="38"/>
      <c r="I58" s="38"/>
      <c r="J58" s="38"/>
      <c r="K58" s="275"/>
      <c r="L58" s="62"/>
      <c r="M58" s="37"/>
    </row>
    <row r="59" spans="1:13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  <c r="M59" s="37"/>
    </row>
    <row r="60" spans="1:13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  <c r="M60" s="37"/>
    </row>
    <row r="61" spans="1:13" ht="18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  <c r="M61" s="37"/>
    </row>
    <row r="62" spans="1:13" ht="18">
      <c r="A62" s="59"/>
      <c r="B62" s="274"/>
      <c r="C62" s="60"/>
      <c r="D62" s="61"/>
      <c r="E62" s="62"/>
      <c r="F62" s="62"/>
      <c r="G62" s="38"/>
      <c r="H62" s="38"/>
      <c r="I62" s="38"/>
      <c r="J62" s="38"/>
      <c r="K62" s="275"/>
      <c r="L62" s="62"/>
      <c r="M62" s="37"/>
    </row>
    <row r="63" spans="1:13" ht="18">
      <c r="A63" s="59"/>
      <c r="B63" s="274"/>
      <c r="C63" s="60"/>
      <c r="D63" s="61"/>
      <c r="E63" s="62"/>
      <c r="F63" s="62"/>
      <c r="G63" s="38"/>
      <c r="H63" s="38"/>
      <c r="I63" s="38"/>
      <c r="J63" s="38"/>
      <c r="K63" s="275"/>
      <c r="L63" s="62"/>
      <c r="M63" s="37"/>
    </row>
    <row r="64" spans="1:13" ht="18">
      <c r="A64" s="353" t="s">
        <v>0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7"/>
    </row>
    <row r="65" spans="1:13" ht="18">
      <c r="A65" s="353" t="s">
        <v>2583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  <c r="M65" s="37"/>
    </row>
    <row r="66" spans="1:13" ht="18">
      <c r="A66" s="354" t="s">
        <v>2554</v>
      </c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7"/>
    </row>
    <row r="67" spans="1:13" ht="18">
      <c r="A67" s="10" t="s">
        <v>1</v>
      </c>
      <c r="B67" s="26" t="s">
        <v>2</v>
      </c>
      <c r="C67" s="11" t="s">
        <v>3</v>
      </c>
      <c r="D67" s="355" t="s">
        <v>4</v>
      </c>
      <c r="E67" s="355" t="s">
        <v>654</v>
      </c>
      <c r="F67" s="357" t="s">
        <v>5</v>
      </c>
      <c r="G67" s="358"/>
      <c r="H67" s="358"/>
      <c r="I67" s="358"/>
      <c r="J67" s="359"/>
      <c r="K67" s="360" t="s">
        <v>9</v>
      </c>
      <c r="L67" s="355" t="s">
        <v>6</v>
      </c>
      <c r="M67" s="37"/>
    </row>
    <row r="68" spans="1:13" ht="18">
      <c r="A68" s="12"/>
      <c r="B68" s="27" t="s">
        <v>7</v>
      </c>
      <c r="C68" s="13" t="s">
        <v>8</v>
      </c>
      <c r="D68" s="356"/>
      <c r="E68" s="356"/>
      <c r="F68" s="8" t="s">
        <v>32</v>
      </c>
      <c r="G68" s="8" t="s">
        <v>33</v>
      </c>
      <c r="H68" s="8" t="s">
        <v>34</v>
      </c>
      <c r="I68" s="8" t="s">
        <v>35</v>
      </c>
      <c r="J68" s="21" t="s">
        <v>37</v>
      </c>
      <c r="K68" s="361"/>
      <c r="L68" s="356"/>
      <c r="M68" s="37"/>
    </row>
    <row r="69" spans="1:13" ht="18">
      <c r="A69" s="30">
        <v>24</v>
      </c>
      <c r="B69" s="46">
        <v>18183</v>
      </c>
      <c r="C69" s="35" t="s">
        <v>2194</v>
      </c>
      <c r="D69" s="89" t="s">
        <v>2195</v>
      </c>
      <c r="E69" s="9" t="s">
        <v>36</v>
      </c>
      <c r="F69" s="9" t="s">
        <v>124</v>
      </c>
      <c r="G69" s="81"/>
      <c r="H69" s="81"/>
      <c r="I69" s="81"/>
      <c r="J69" s="4">
        <v>10</v>
      </c>
      <c r="K69" s="125">
        <v>26200</v>
      </c>
      <c r="L69" s="9"/>
      <c r="M69" s="37"/>
    </row>
    <row r="70" spans="1:13" ht="18.600000000000001" customHeight="1">
      <c r="A70" s="30">
        <v>25</v>
      </c>
      <c r="B70" s="2">
        <v>39444</v>
      </c>
      <c r="C70" s="139" t="s">
        <v>1846</v>
      </c>
      <c r="D70" s="84" t="s">
        <v>1769</v>
      </c>
      <c r="E70" s="79" t="s">
        <v>51</v>
      </c>
      <c r="F70" s="81" t="s">
        <v>40</v>
      </c>
      <c r="G70" s="81"/>
      <c r="H70" s="81"/>
      <c r="I70" s="81"/>
      <c r="J70" s="1">
        <v>1</v>
      </c>
      <c r="K70" s="134"/>
      <c r="L70" s="80" t="s">
        <v>2944</v>
      </c>
    </row>
    <row r="71" spans="1:13" ht="18.600000000000001" customHeight="1">
      <c r="A71" s="30">
        <v>26</v>
      </c>
      <c r="B71" s="245">
        <v>39444</v>
      </c>
      <c r="C71" s="174" t="s">
        <v>1847</v>
      </c>
      <c r="D71" s="57" t="s">
        <v>2198</v>
      </c>
      <c r="E71" s="59"/>
      <c r="F71" s="81" t="s">
        <v>121</v>
      </c>
      <c r="G71" s="81"/>
      <c r="H71" s="81"/>
      <c r="I71" s="81"/>
      <c r="J71" s="4">
        <v>1</v>
      </c>
      <c r="K71" s="246"/>
      <c r="L71" s="80" t="s">
        <v>2944</v>
      </c>
    </row>
    <row r="72" spans="1:13" ht="18">
      <c r="A72" s="30">
        <v>27</v>
      </c>
      <c r="B72" s="119">
        <v>19510</v>
      </c>
      <c r="C72" s="56" t="s">
        <v>2199</v>
      </c>
      <c r="D72" s="57" t="s">
        <v>673</v>
      </c>
      <c r="E72" s="58" t="s">
        <v>36</v>
      </c>
      <c r="F72" s="58" t="s">
        <v>40</v>
      </c>
      <c r="G72" s="81"/>
      <c r="H72" s="81"/>
      <c r="I72" s="81"/>
      <c r="J72" s="81">
        <v>1</v>
      </c>
      <c r="K72" s="125">
        <v>2050</v>
      </c>
      <c r="L72" s="244"/>
      <c r="M72" s="37"/>
    </row>
    <row r="73" spans="1:13" ht="18">
      <c r="A73" s="30">
        <v>28</v>
      </c>
      <c r="B73" s="46">
        <v>19546</v>
      </c>
      <c r="C73" s="35" t="s">
        <v>2200</v>
      </c>
      <c r="D73" s="36" t="s">
        <v>2201</v>
      </c>
      <c r="E73" s="9" t="s">
        <v>51</v>
      </c>
      <c r="F73" s="9" t="s">
        <v>40</v>
      </c>
      <c r="G73" s="81"/>
      <c r="H73" s="81"/>
      <c r="I73" s="81"/>
      <c r="J73" s="81">
        <v>1</v>
      </c>
      <c r="K73" s="125">
        <v>3393</v>
      </c>
      <c r="L73" s="129"/>
      <c r="M73" s="37"/>
    </row>
    <row r="74" spans="1:13" ht="18">
      <c r="A74" s="30">
        <v>29</v>
      </c>
      <c r="B74" s="34">
        <v>40725</v>
      </c>
      <c r="C74" s="35" t="s">
        <v>936</v>
      </c>
      <c r="D74" s="36" t="s">
        <v>670</v>
      </c>
      <c r="E74" s="9" t="s">
        <v>36</v>
      </c>
      <c r="F74" s="110" t="s">
        <v>45</v>
      </c>
      <c r="G74" s="81"/>
      <c r="H74" s="81"/>
      <c r="I74" s="81"/>
      <c r="J74" s="4">
        <v>1</v>
      </c>
      <c r="K74" s="101">
        <v>17000</v>
      </c>
      <c r="L74" s="108" t="s">
        <v>2947</v>
      </c>
      <c r="M74" s="37"/>
    </row>
    <row r="75" spans="1:13" ht="18.600000000000001" customHeight="1">
      <c r="A75" s="30">
        <v>30</v>
      </c>
      <c r="B75" s="34">
        <v>40756</v>
      </c>
      <c r="C75" s="35" t="s">
        <v>2202</v>
      </c>
      <c r="D75" s="36" t="s">
        <v>2203</v>
      </c>
      <c r="E75" s="9" t="s">
        <v>36</v>
      </c>
      <c r="F75" s="110" t="s">
        <v>40</v>
      </c>
      <c r="G75" s="81"/>
      <c r="H75" s="81"/>
      <c r="I75" s="81"/>
      <c r="J75" s="81">
        <v>1</v>
      </c>
      <c r="K75" s="101">
        <v>2990</v>
      </c>
      <c r="L75" s="9"/>
      <c r="M75" s="38"/>
    </row>
    <row r="76" spans="1:13" ht="18.600000000000001" customHeight="1">
      <c r="A76" s="30">
        <v>31</v>
      </c>
      <c r="B76" s="34">
        <v>40756</v>
      </c>
      <c r="C76" s="35" t="s">
        <v>2204</v>
      </c>
      <c r="D76" s="36" t="s">
        <v>2205</v>
      </c>
      <c r="E76" s="9" t="s">
        <v>51</v>
      </c>
      <c r="F76" s="110" t="s">
        <v>40</v>
      </c>
      <c r="G76" s="81"/>
      <c r="H76" s="81"/>
      <c r="I76" s="81"/>
      <c r="J76" s="4">
        <v>1</v>
      </c>
      <c r="K76" s="101">
        <v>3590</v>
      </c>
      <c r="L76" s="9"/>
      <c r="M76" s="38"/>
    </row>
    <row r="77" spans="1:13" ht="18">
      <c r="A77" s="30">
        <v>32</v>
      </c>
      <c r="B77" s="34">
        <v>43333</v>
      </c>
      <c r="C77" s="89" t="s">
        <v>937</v>
      </c>
      <c r="D77" s="36" t="s">
        <v>939</v>
      </c>
      <c r="E77" s="9" t="s">
        <v>51</v>
      </c>
      <c r="F77" s="9" t="s">
        <v>938</v>
      </c>
      <c r="G77" s="81"/>
      <c r="H77" s="81"/>
      <c r="I77" s="81"/>
      <c r="J77" s="1">
        <v>2</v>
      </c>
      <c r="K77" s="130">
        <v>4800</v>
      </c>
      <c r="L77" s="9" t="s">
        <v>2948</v>
      </c>
    </row>
    <row r="78" spans="1:13" ht="18.600000000000001" customHeight="1">
      <c r="A78" s="30"/>
      <c r="B78" s="2"/>
      <c r="C78" s="139"/>
      <c r="D78" s="84"/>
      <c r="E78" s="80"/>
      <c r="F78" s="81"/>
      <c r="G78" s="81"/>
      <c r="H78" s="81"/>
      <c r="I78" s="4"/>
      <c r="J78" s="1"/>
      <c r="K78" s="134"/>
      <c r="L78" s="80"/>
    </row>
    <row r="79" spans="1:13" ht="18">
      <c r="A79" s="167"/>
      <c r="B79" s="168"/>
      <c r="C79" s="169"/>
      <c r="D79" s="170" t="s">
        <v>2966</v>
      </c>
      <c r="E79" s="168"/>
      <c r="F79" s="171" t="s">
        <v>1708</v>
      </c>
      <c r="G79" s="171">
        <f>SUM(G37:G56,G6:G24)</f>
        <v>91</v>
      </c>
      <c r="H79" s="171"/>
      <c r="I79" s="171"/>
      <c r="J79" s="171">
        <f>SUM(J69:J77,J45:J56,J14)</f>
        <v>52</v>
      </c>
      <c r="K79" s="201"/>
      <c r="L79" s="168"/>
    </row>
    <row r="80" spans="1:13" ht="14.25" customHeight="1">
      <c r="A80" s="271"/>
      <c r="B80" s="272"/>
      <c r="C80" s="64"/>
      <c r="D80" s="65"/>
      <c r="E80" s="66"/>
      <c r="F80" s="66"/>
      <c r="G80" s="273"/>
      <c r="H80" s="273"/>
      <c r="I80" s="273"/>
      <c r="J80" s="273"/>
      <c r="K80" s="141"/>
      <c r="L80" s="66"/>
      <c r="M80" s="37"/>
    </row>
    <row r="81" spans="1:13" ht="18">
      <c r="A81" s="59"/>
      <c r="B81" s="274"/>
      <c r="C81" s="60"/>
      <c r="D81" s="61"/>
      <c r="E81" s="62"/>
      <c r="F81" s="62"/>
      <c r="G81" s="38"/>
      <c r="H81" s="38"/>
      <c r="I81" s="38"/>
      <c r="J81" s="38"/>
      <c r="K81" s="275"/>
      <c r="L81" s="62"/>
      <c r="M81" s="37"/>
    </row>
    <row r="82" spans="1:13" ht="18">
      <c r="A82" s="59"/>
      <c r="B82" s="274"/>
      <c r="C82" s="60"/>
      <c r="D82" s="61"/>
      <c r="E82" s="62"/>
      <c r="F82" s="62"/>
      <c r="G82" s="38"/>
      <c r="H82" s="38"/>
      <c r="I82" s="38"/>
      <c r="J82" s="38"/>
      <c r="K82" s="275"/>
      <c r="L82" s="62"/>
      <c r="M82" s="37"/>
    </row>
    <row r="83" spans="1:13" ht="18">
      <c r="A83" s="59"/>
      <c r="B83" s="274"/>
      <c r="C83" s="60"/>
      <c r="D83" s="61"/>
      <c r="E83" s="62"/>
      <c r="F83" s="62"/>
      <c r="G83" s="38"/>
      <c r="H83" s="38"/>
      <c r="I83" s="38"/>
      <c r="J83" s="38"/>
      <c r="K83" s="275"/>
      <c r="L83" s="62"/>
      <c r="M83" s="37"/>
    </row>
  </sheetData>
  <mergeCells count="25">
    <mergeCell ref="M4:M5"/>
    <mergeCell ref="E4:E5"/>
    <mergeCell ref="A1:L1"/>
    <mergeCell ref="A2:L2"/>
    <mergeCell ref="A3:L3"/>
    <mergeCell ref="D4:D5"/>
    <mergeCell ref="F4:J4"/>
    <mergeCell ref="K4:K5"/>
    <mergeCell ref="L4:L5"/>
    <mergeCell ref="A32:L32"/>
    <mergeCell ref="A33:L33"/>
    <mergeCell ref="A34:L34"/>
    <mergeCell ref="D35:D36"/>
    <mergeCell ref="E35:E36"/>
    <mergeCell ref="F35:J35"/>
    <mergeCell ref="K35:K36"/>
    <mergeCell ref="L35:L36"/>
    <mergeCell ref="A64:L64"/>
    <mergeCell ref="A65:L65"/>
    <mergeCell ref="A66:L66"/>
    <mergeCell ref="D67:D68"/>
    <mergeCell ref="E67:E68"/>
    <mergeCell ref="F67:J67"/>
    <mergeCell ref="K67:K68"/>
    <mergeCell ref="L67:L68"/>
  </mergeCells>
  <phoneticPr fontId="12" type="noConversion"/>
  <printOptions horizontalCentered="1"/>
  <pageMargins left="0.31496062992125984" right="0.11811023622047245" top="0.35433070866141736" bottom="0.15748031496062992" header="0" footer="0"/>
  <pageSetup scale="95" fitToWidth="0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</sheetPr>
  <dimension ref="A1:M64"/>
  <sheetViews>
    <sheetView topLeftCell="A31" zoomScale="145" zoomScaleNormal="145" workbookViewId="0">
      <selection activeCell="M65" sqref="M65"/>
    </sheetView>
  </sheetViews>
  <sheetFormatPr defaultRowHeight="14.25"/>
  <cols>
    <col min="1" max="1" width="4" customWidth="1"/>
    <col min="2" max="2" width="10.73046875" customWidth="1"/>
    <col min="3" max="3" width="19.46484375" bestFit="1" customWidth="1"/>
    <col min="4" max="4" width="29.7304687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2584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16440</v>
      </c>
      <c r="C6" s="35" t="s">
        <v>483</v>
      </c>
      <c r="D6" s="35" t="s">
        <v>484</v>
      </c>
      <c r="E6" s="9" t="s">
        <v>51</v>
      </c>
      <c r="F6" s="9" t="s">
        <v>68</v>
      </c>
      <c r="G6" s="81">
        <v>2</v>
      </c>
      <c r="H6" s="28"/>
      <c r="I6" s="28"/>
      <c r="J6" s="29"/>
      <c r="K6" s="71">
        <v>6000</v>
      </c>
      <c r="L6" s="74">
        <v>251</v>
      </c>
      <c r="M6" s="37"/>
    </row>
    <row r="7" spans="1:13" ht="18">
      <c r="A7" s="30">
        <v>2</v>
      </c>
      <c r="B7" s="46">
        <v>16931</v>
      </c>
      <c r="C7" s="89" t="s">
        <v>485</v>
      </c>
      <c r="D7" s="35" t="s">
        <v>486</v>
      </c>
      <c r="E7" s="9" t="s">
        <v>36</v>
      </c>
      <c r="F7" s="9" t="s">
        <v>71</v>
      </c>
      <c r="G7" s="81">
        <v>2</v>
      </c>
      <c r="H7" s="28"/>
      <c r="I7" s="28"/>
      <c r="J7" s="29"/>
      <c r="K7" s="71">
        <v>2200</v>
      </c>
      <c r="L7" s="9">
        <v>254</v>
      </c>
      <c r="M7" s="37"/>
    </row>
    <row r="8" spans="1:13" ht="18">
      <c r="A8" s="30">
        <v>3</v>
      </c>
      <c r="B8" s="46" t="s">
        <v>487</v>
      </c>
      <c r="C8" s="35" t="s">
        <v>488</v>
      </c>
      <c r="D8" s="35" t="s">
        <v>489</v>
      </c>
      <c r="E8" s="9" t="s">
        <v>51</v>
      </c>
      <c r="F8" s="9" t="s">
        <v>45</v>
      </c>
      <c r="G8" s="81">
        <v>1</v>
      </c>
      <c r="H8" s="28"/>
      <c r="I8" s="28"/>
      <c r="J8" s="29"/>
      <c r="K8" s="71">
        <v>30000</v>
      </c>
      <c r="L8" s="9">
        <v>251</v>
      </c>
      <c r="M8" s="264" t="s">
        <v>2409</v>
      </c>
    </row>
    <row r="9" spans="1:13" ht="18">
      <c r="A9" s="30">
        <v>4</v>
      </c>
      <c r="B9" s="46" t="s">
        <v>490</v>
      </c>
      <c r="C9" s="35" t="s">
        <v>491</v>
      </c>
      <c r="D9" s="35" t="s">
        <v>1782</v>
      </c>
      <c r="E9" s="9" t="s">
        <v>36</v>
      </c>
      <c r="F9" s="9" t="s">
        <v>121</v>
      </c>
      <c r="G9" s="81">
        <v>1</v>
      </c>
      <c r="H9" s="28"/>
      <c r="I9" s="28"/>
      <c r="J9" s="29"/>
      <c r="K9" s="71">
        <v>18000</v>
      </c>
      <c r="L9" s="9">
        <v>251</v>
      </c>
      <c r="M9" s="37"/>
    </row>
    <row r="10" spans="1:13" ht="18">
      <c r="A10" s="30">
        <v>5</v>
      </c>
      <c r="B10" s="46" t="s">
        <v>492</v>
      </c>
      <c r="C10" s="35" t="s">
        <v>493</v>
      </c>
      <c r="D10" s="35" t="s">
        <v>494</v>
      </c>
      <c r="E10" s="9" t="s">
        <v>36</v>
      </c>
      <c r="F10" s="9" t="s">
        <v>45</v>
      </c>
      <c r="G10" s="81">
        <v>1</v>
      </c>
      <c r="H10" s="28"/>
      <c r="I10" s="28"/>
      <c r="J10" s="29"/>
      <c r="K10" s="71">
        <v>29000</v>
      </c>
      <c r="L10" s="9">
        <v>251</v>
      </c>
      <c r="M10" s="37"/>
    </row>
    <row r="11" spans="1:13" ht="18">
      <c r="A11" s="30">
        <v>6</v>
      </c>
      <c r="B11" s="46" t="s">
        <v>495</v>
      </c>
      <c r="C11" s="35" t="s">
        <v>496</v>
      </c>
      <c r="D11" s="35" t="s">
        <v>503</v>
      </c>
      <c r="E11" s="9" t="s">
        <v>36</v>
      </c>
      <c r="F11" s="9" t="s">
        <v>63</v>
      </c>
      <c r="G11" s="4">
        <v>2</v>
      </c>
      <c r="H11" s="39"/>
      <c r="I11" s="39"/>
      <c r="J11" s="39"/>
      <c r="K11" s="71">
        <v>39900</v>
      </c>
      <c r="L11" s="9">
        <v>251</v>
      </c>
      <c r="M11" s="37"/>
    </row>
    <row r="12" spans="1:13" ht="18">
      <c r="A12" s="30">
        <v>7</v>
      </c>
      <c r="B12" s="46">
        <v>19352</v>
      </c>
      <c r="C12" s="35" t="s">
        <v>498</v>
      </c>
      <c r="D12" s="35" t="s">
        <v>921</v>
      </c>
      <c r="E12" s="9" t="s">
        <v>36</v>
      </c>
      <c r="F12" s="9" t="s">
        <v>40</v>
      </c>
      <c r="G12" s="4">
        <v>1</v>
      </c>
      <c r="H12" s="39"/>
      <c r="I12" s="39"/>
      <c r="J12" s="39"/>
      <c r="K12" s="71">
        <v>27000</v>
      </c>
      <c r="L12" s="9">
        <v>251</v>
      </c>
      <c r="M12" s="37"/>
    </row>
    <row r="13" spans="1:13" ht="18">
      <c r="A13" s="30">
        <v>8</v>
      </c>
      <c r="B13" s="46" t="s">
        <v>497</v>
      </c>
      <c r="C13" s="35" t="s">
        <v>504</v>
      </c>
      <c r="D13" s="35" t="s">
        <v>506</v>
      </c>
      <c r="E13" s="9" t="s">
        <v>36</v>
      </c>
      <c r="F13" s="9" t="s">
        <v>63</v>
      </c>
      <c r="G13" s="4">
        <v>2</v>
      </c>
      <c r="H13" s="39"/>
      <c r="I13" s="39"/>
      <c r="J13" s="39"/>
      <c r="K13" s="71">
        <v>32500</v>
      </c>
      <c r="L13" s="9">
        <v>254</v>
      </c>
    </row>
    <row r="14" spans="1:13" ht="18">
      <c r="A14" s="30">
        <v>9</v>
      </c>
      <c r="B14" s="46" t="s">
        <v>499</v>
      </c>
      <c r="C14" s="35" t="s">
        <v>500</v>
      </c>
      <c r="D14" s="35" t="s">
        <v>79</v>
      </c>
      <c r="E14" s="9" t="s">
        <v>36</v>
      </c>
      <c r="F14" s="9" t="s">
        <v>46</v>
      </c>
      <c r="G14" s="4">
        <v>1</v>
      </c>
      <c r="H14" s="39"/>
      <c r="I14" s="39"/>
      <c r="J14" s="39"/>
      <c r="K14" s="71">
        <v>40000</v>
      </c>
      <c r="L14" s="9">
        <v>253</v>
      </c>
      <c r="M14" s="37"/>
    </row>
    <row r="15" spans="1:13" ht="18">
      <c r="A15" s="30">
        <v>10</v>
      </c>
      <c r="B15" s="46">
        <v>20576</v>
      </c>
      <c r="C15" s="47" t="s">
        <v>922</v>
      </c>
      <c r="D15" s="36" t="s">
        <v>501</v>
      </c>
      <c r="E15" s="9" t="s">
        <v>51</v>
      </c>
      <c r="F15" s="9" t="s">
        <v>63</v>
      </c>
      <c r="G15" s="4">
        <v>2</v>
      </c>
      <c r="H15" s="39"/>
      <c r="I15" s="39"/>
      <c r="J15" s="39"/>
      <c r="K15" s="113">
        <v>49970</v>
      </c>
      <c r="L15" s="203">
        <v>255254</v>
      </c>
      <c r="M15" s="264" t="s">
        <v>2409</v>
      </c>
    </row>
    <row r="16" spans="1:13" ht="18">
      <c r="A16" s="30">
        <v>11</v>
      </c>
      <c r="B16" s="46">
        <v>20576</v>
      </c>
      <c r="C16" s="47" t="s">
        <v>508</v>
      </c>
      <c r="D16" s="36" t="s">
        <v>507</v>
      </c>
      <c r="E16" s="9" t="s">
        <v>36</v>
      </c>
      <c r="F16" s="9" t="s">
        <v>40</v>
      </c>
      <c r="G16" s="4">
        <v>1</v>
      </c>
      <c r="H16" s="39"/>
      <c r="I16" s="39"/>
      <c r="J16" s="39"/>
      <c r="K16" s="113">
        <v>38500</v>
      </c>
      <c r="L16" s="108">
        <v>253</v>
      </c>
      <c r="M16" s="264" t="s">
        <v>2409</v>
      </c>
    </row>
    <row r="17" spans="1:13" ht="18">
      <c r="A17" s="30">
        <v>12</v>
      </c>
      <c r="B17" s="119">
        <v>20576</v>
      </c>
      <c r="C17" s="57" t="s">
        <v>509</v>
      </c>
      <c r="D17" s="239" t="s">
        <v>2451</v>
      </c>
      <c r="E17" s="58" t="s">
        <v>51</v>
      </c>
      <c r="F17" s="58" t="s">
        <v>40</v>
      </c>
      <c r="G17" s="4">
        <v>1</v>
      </c>
      <c r="H17" s="39"/>
      <c r="I17" s="39"/>
      <c r="J17" s="39"/>
      <c r="K17" s="113">
        <v>6690</v>
      </c>
      <c r="L17" s="108">
        <v>254</v>
      </c>
      <c r="M17" s="264" t="s">
        <v>2409</v>
      </c>
    </row>
    <row r="18" spans="1:13" ht="18">
      <c r="A18" s="30">
        <v>13</v>
      </c>
      <c r="B18" s="46">
        <v>20595</v>
      </c>
      <c r="C18" s="36" t="s">
        <v>925</v>
      </c>
      <c r="D18" s="36" t="s">
        <v>502</v>
      </c>
      <c r="E18" s="9" t="s">
        <v>51</v>
      </c>
      <c r="F18" s="9" t="s">
        <v>63</v>
      </c>
      <c r="G18" s="4">
        <v>2</v>
      </c>
      <c r="H18" s="39"/>
      <c r="I18" s="39"/>
      <c r="J18" s="39"/>
      <c r="K18" s="113">
        <v>44500</v>
      </c>
      <c r="L18" s="203">
        <v>251254</v>
      </c>
      <c r="M18" s="264" t="s">
        <v>2409</v>
      </c>
    </row>
    <row r="19" spans="1:13" ht="18">
      <c r="A19" s="30">
        <v>14</v>
      </c>
      <c r="B19" s="46">
        <v>20595</v>
      </c>
      <c r="C19" s="47" t="s">
        <v>924</v>
      </c>
      <c r="D19" s="36" t="s">
        <v>923</v>
      </c>
      <c r="E19" s="9" t="s">
        <v>51</v>
      </c>
      <c r="F19" s="9" t="s">
        <v>768</v>
      </c>
      <c r="G19" s="4">
        <v>9</v>
      </c>
      <c r="H19" s="39"/>
      <c r="I19" s="39"/>
      <c r="J19" s="39"/>
      <c r="K19" s="113">
        <v>26500</v>
      </c>
      <c r="L19" s="108"/>
      <c r="M19" s="37"/>
    </row>
    <row r="20" spans="1:13" ht="18">
      <c r="A20" s="30">
        <v>15</v>
      </c>
      <c r="B20" s="46" t="s">
        <v>1685</v>
      </c>
      <c r="C20" s="36" t="s">
        <v>1686</v>
      </c>
      <c r="D20" s="69" t="s">
        <v>1751</v>
      </c>
      <c r="E20" s="9" t="s">
        <v>51</v>
      </c>
      <c r="F20" s="9"/>
      <c r="G20" s="4"/>
      <c r="H20" s="39"/>
      <c r="I20" s="39"/>
      <c r="J20" s="39"/>
      <c r="K20" s="113">
        <v>1989300</v>
      </c>
      <c r="L20" s="108">
        <v>712</v>
      </c>
      <c r="M20" s="264" t="s">
        <v>2409</v>
      </c>
    </row>
    <row r="21" spans="1:13" ht="18">
      <c r="A21" s="30"/>
      <c r="B21" s="46"/>
      <c r="C21" s="36"/>
      <c r="D21" s="69" t="s">
        <v>1752</v>
      </c>
      <c r="E21" s="9"/>
      <c r="F21" s="9"/>
      <c r="G21" s="4"/>
      <c r="H21" s="39"/>
      <c r="I21" s="39"/>
      <c r="J21" s="39"/>
      <c r="K21" s="113"/>
      <c r="L21" s="108"/>
      <c r="M21" s="37"/>
    </row>
    <row r="22" spans="1:13" ht="18">
      <c r="A22" s="30"/>
      <c r="B22" s="46"/>
      <c r="C22" s="36"/>
      <c r="D22" s="69" t="s">
        <v>1753</v>
      </c>
      <c r="E22" s="9"/>
      <c r="F22" s="9" t="s">
        <v>45</v>
      </c>
      <c r="G22" s="4">
        <v>1</v>
      </c>
      <c r="H22" s="39"/>
      <c r="I22" s="39"/>
      <c r="J22" s="39"/>
      <c r="K22" s="113"/>
      <c r="L22" s="108"/>
      <c r="M22" s="37"/>
    </row>
    <row r="23" spans="1:13" ht="18">
      <c r="A23" s="30"/>
      <c r="B23" s="46"/>
      <c r="C23" s="36"/>
      <c r="D23" s="36" t="s">
        <v>1754</v>
      </c>
      <c r="E23" s="9"/>
      <c r="F23" s="9" t="s">
        <v>40</v>
      </c>
      <c r="G23" s="4">
        <v>1</v>
      </c>
      <c r="H23" s="39"/>
      <c r="I23" s="39"/>
      <c r="J23" s="39"/>
      <c r="K23" s="113"/>
      <c r="L23" s="108"/>
      <c r="M23" s="37"/>
    </row>
    <row r="24" spans="1:13" ht="18">
      <c r="A24" s="30"/>
      <c r="B24" s="46"/>
      <c r="C24" s="36"/>
      <c r="D24" s="36" t="s">
        <v>1755</v>
      </c>
      <c r="E24" s="9"/>
      <c r="F24" s="9" t="s">
        <v>43</v>
      </c>
      <c r="G24" s="4">
        <v>1</v>
      </c>
      <c r="H24" s="39"/>
      <c r="I24" s="39"/>
      <c r="J24" s="39"/>
      <c r="K24" s="113"/>
      <c r="L24" s="108"/>
      <c r="M24" s="37"/>
    </row>
    <row r="25" spans="1:13" ht="18">
      <c r="A25" s="30"/>
      <c r="B25" s="46"/>
      <c r="C25" s="36"/>
      <c r="D25" s="36" t="s">
        <v>2541</v>
      </c>
      <c r="E25" s="9"/>
      <c r="F25" s="9" t="s">
        <v>645</v>
      </c>
      <c r="G25" s="81">
        <v>3</v>
      </c>
      <c r="H25" s="28"/>
      <c r="I25" s="28"/>
      <c r="J25" s="29"/>
      <c r="K25" s="113"/>
      <c r="L25" s="78"/>
      <c r="M25" s="37"/>
    </row>
    <row r="26" spans="1:13" ht="14.25" customHeight="1">
      <c r="A26" s="271"/>
      <c r="B26" s="272"/>
      <c r="C26" s="64"/>
      <c r="D26" s="65"/>
      <c r="E26" s="66"/>
      <c r="F26" s="66"/>
      <c r="G26" s="273"/>
      <c r="H26" s="273"/>
      <c r="I26" s="273"/>
      <c r="J26" s="273"/>
      <c r="K26" s="141"/>
      <c r="L26" s="66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</row>
    <row r="33" spans="1:13" ht="18">
      <c r="A33" s="353" t="s">
        <v>0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7"/>
    </row>
    <row r="34" spans="1:13" ht="18">
      <c r="A34" s="353" t="s">
        <v>2584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7"/>
    </row>
    <row r="35" spans="1:13" ht="18">
      <c r="A35" s="354" t="s">
        <v>2554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7"/>
    </row>
    <row r="36" spans="1:13" ht="18">
      <c r="A36" s="10" t="s">
        <v>1</v>
      </c>
      <c r="B36" s="26" t="s">
        <v>2</v>
      </c>
      <c r="C36" s="11" t="s">
        <v>3</v>
      </c>
      <c r="D36" s="355" t="s">
        <v>4</v>
      </c>
      <c r="E36" s="355" t="s">
        <v>654</v>
      </c>
      <c r="F36" s="357" t="s">
        <v>5</v>
      </c>
      <c r="G36" s="358"/>
      <c r="H36" s="358"/>
      <c r="I36" s="358"/>
      <c r="J36" s="359"/>
      <c r="K36" s="360" t="s">
        <v>9</v>
      </c>
      <c r="L36" s="355" t="s">
        <v>6</v>
      </c>
      <c r="M36" s="37"/>
    </row>
    <row r="37" spans="1:13" ht="18">
      <c r="A37" s="12"/>
      <c r="B37" s="27" t="s">
        <v>7</v>
      </c>
      <c r="C37" s="13" t="s">
        <v>8</v>
      </c>
      <c r="D37" s="356"/>
      <c r="E37" s="356"/>
      <c r="F37" s="8" t="s">
        <v>32</v>
      </c>
      <c r="G37" s="8" t="s">
        <v>33</v>
      </c>
      <c r="H37" s="8" t="s">
        <v>34</v>
      </c>
      <c r="I37" s="8" t="s">
        <v>35</v>
      </c>
      <c r="J37" s="21" t="s">
        <v>37</v>
      </c>
      <c r="K37" s="361"/>
      <c r="L37" s="356"/>
      <c r="M37" s="37"/>
    </row>
    <row r="38" spans="1:13" ht="18">
      <c r="A38" s="30"/>
      <c r="B38" s="46"/>
      <c r="C38" s="36"/>
      <c r="D38" s="36" t="s">
        <v>2608</v>
      </c>
      <c r="E38" s="9"/>
      <c r="F38" s="9" t="s">
        <v>62</v>
      </c>
      <c r="G38" s="81">
        <v>1</v>
      </c>
      <c r="H38" s="28"/>
      <c r="I38" s="28"/>
      <c r="J38" s="29"/>
      <c r="K38" s="113"/>
      <c r="L38" s="78"/>
      <c r="M38" s="37"/>
    </row>
    <row r="39" spans="1:13" ht="18">
      <c r="A39" s="30"/>
      <c r="B39" s="46"/>
      <c r="C39" s="36"/>
      <c r="D39" s="69" t="s">
        <v>2542</v>
      </c>
      <c r="E39" s="9"/>
      <c r="F39" s="9" t="s">
        <v>1756</v>
      </c>
      <c r="G39" s="81">
        <v>31</v>
      </c>
      <c r="H39" s="28"/>
      <c r="I39" s="28"/>
      <c r="J39" s="29"/>
      <c r="K39" s="113"/>
      <c r="L39" s="80" t="s">
        <v>2292</v>
      </c>
      <c r="M39" s="37"/>
    </row>
    <row r="40" spans="1:13" ht="18">
      <c r="A40" s="30"/>
      <c r="B40" s="46"/>
      <c r="C40" s="36"/>
      <c r="D40" s="36" t="s">
        <v>2543</v>
      </c>
      <c r="E40" s="9"/>
      <c r="F40" s="9" t="s">
        <v>43</v>
      </c>
      <c r="G40" s="81">
        <v>1</v>
      </c>
      <c r="H40" s="28"/>
      <c r="I40" s="28"/>
      <c r="J40" s="29"/>
      <c r="K40" s="113"/>
      <c r="L40" s="78"/>
      <c r="M40" s="37"/>
    </row>
    <row r="41" spans="1:13" ht="18">
      <c r="A41" s="30"/>
      <c r="B41" s="46"/>
      <c r="C41" s="36"/>
      <c r="D41" s="36" t="s">
        <v>2896</v>
      </c>
      <c r="E41" s="9"/>
      <c r="F41" s="9" t="s">
        <v>40</v>
      </c>
      <c r="G41" s="81">
        <v>1</v>
      </c>
      <c r="H41" s="28"/>
      <c r="I41" s="28"/>
      <c r="J41" s="29"/>
      <c r="K41" s="113"/>
      <c r="L41" s="80">
        <v>251</v>
      </c>
      <c r="M41" s="37"/>
    </row>
    <row r="42" spans="1:13" ht="18">
      <c r="A42" s="30"/>
      <c r="B42" s="46"/>
      <c r="C42" s="36"/>
      <c r="D42" s="36" t="s">
        <v>2544</v>
      </c>
      <c r="E42" s="9"/>
      <c r="F42" s="9" t="s">
        <v>40</v>
      </c>
      <c r="G42" s="81">
        <v>1</v>
      </c>
      <c r="H42" s="28"/>
      <c r="I42" s="28"/>
      <c r="J42" s="29"/>
      <c r="K42" s="113"/>
      <c r="L42" s="78"/>
      <c r="M42" s="37"/>
    </row>
    <row r="43" spans="1:13" ht="18">
      <c r="A43" s="30"/>
      <c r="B43" s="46"/>
      <c r="C43" s="36"/>
      <c r="D43" s="36" t="s">
        <v>2545</v>
      </c>
      <c r="E43" s="9"/>
      <c r="F43" s="9" t="s">
        <v>2546</v>
      </c>
      <c r="G43" s="81">
        <v>29</v>
      </c>
      <c r="H43" s="28"/>
      <c r="I43" s="28"/>
      <c r="J43" s="29"/>
      <c r="K43" s="113"/>
      <c r="L43" s="78"/>
      <c r="M43" s="37"/>
    </row>
    <row r="44" spans="1:13" ht="18">
      <c r="A44" s="108">
        <v>16</v>
      </c>
      <c r="B44" s="145" t="s">
        <v>2897</v>
      </c>
      <c r="C44" s="200" t="s">
        <v>2898</v>
      </c>
      <c r="D44" s="146" t="s">
        <v>2899</v>
      </c>
      <c r="E44" s="108" t="s">
        <v>51</v>
      </c>
      <c r="F44" s="108" t="s">
        <v>1267</v>
      </c>
      <c r="G44" s="108">
        <v>2</v>
      </c>
      <c r="H44" s="108"/>
      <c r="I44" s="108"/>
      <c r="J44" s="108"/>
      <c r="K44" s="96">
        <v>2500</v>
      </c>
      <c r="L44" s="108">
        <v>255</v>
      </c>
      <c r="M44" s="37"/>
    </row>
    <row r="45" spans="1:13" ht="18">
      <c r="A45" s="30">
        <v>17</v>
      </c>
      <c r="B45" s="145" t="s">
        <v>2746</v>
      </c>
      <c r="C45" s="146" t="s">
        <v>2747</v>
      </c>
      <c r="D45" s="146" t="s">
        <v>2748</v>
      </c>
      <c r="E45" s="108" t="s">
        <v>36</v>
      </c>
      <c r="F45" s="108" t="s">
        <v>40</v>
      </c>
      <c r="G45" s="108">
        <v>1</v>
      </c>
      <c r="H45" s="108"/>
      <c r="I45" s="108"/>
      <c r="J45" s="108"/>
      <c r="K45" s="96">
        <v>4290</v>
      </c>
      <c r="L45" s="108">
        <v>251</v>
      </c>
      <c r="M45" s="37"/>
    </row>
    <row r="46" spans="1:13" ht="18">
      <c r="A46" s="30">
        <v>18</v>
      </c>
      <c r="B46" s="145" t="s">
        <v>1562</v>
      </c>
      <c r="C46" s="146" t="s">
        <v>2749</v>
      </c>
      <c r="D46" s="146" t="s">
        <v>2750</v>
      </c>
      <c r="E46" s="108" t="s">
        <v>36</v>
      </c>
      <c r="F46" s="108" t="s">
        <v>40</v>
      </c>
      <c r="G46" s="108">
        <v>1</v>
      </c>
      <c r="H46" s="108"/>
      <c r="I46" s="108"/>
      <c r="J46" s="108"/>
      <c r="K46" s="96">
        <v>3350</v>
      </c>
      <c r="L46" s="108">
        <v>254</v>
      </c>
      <c r="M46" s="37"/>
    </row>
    <row r="47" spans="1:13" ht="18">
      <c r="A47" s="30"/>
      <c r="B47" s="46"/>
      <c r="C47" s="36"/>
      <c r="D47" s="69"/>
      <c r="E47" s="9"/>
      <c r="F47" s="9"/>
      <c r="G47" s="28"/>
      <c r="H47" s="28"/>
      <c r="I47" s="28"/>
      <c r="J47" s="29"/>
      <c r="K47" s="113"/>
      <c r="L47" s="78"/>
      <c r="M47" s="37"/>
    </row>
    <row r="48" spans="1:13" ht="18">
      <c r="A48" s="167"/>
      <c r="B48" s="168"/>
      <c r="C48" s="169"/>
      <c r="D48" s="170" t="s">
        <v>2967</v>
      </c>
      <c r="E48" s="168"/>
      <c r="F48" s="171" t="s">
        <v>1708</v>
      </c>
      <c r="G48" s="171">
        <f>SUM(G38:G46,G6:G25)</f>
        <v>102</v>
      </c>
      <c r="H48" s="171"/>
      <c r="I48" s="171"/>
      <c r="J48" s="171"/>
      <c r="K48" s="201"/>
      <c r="L48" s="168"/>
      <c r="M48" s="38"/>
    </row>
    <row r="49" spans="1:13" ht="14.25" customHeight="1">
      <c r="A49" s="271"/>
      <c r="B49" s="272"/>
      <c r="C49" s="64"/>
      <c r="D49" s="65"/>
      <c r="E49" s="66"/>
      <c r="F49" s="66"/>
      <c r="G49" s="273"/>
      <c r="H49" s="273"/>
      <c r="I49" s="273"/>
      <c r="J49" s="273"/>
      <c r="K49" s="141"/>
      <c r="L49" s="66"/>
      <c r="M49" s="37"/>
    </row>
    <row r="50" spans="1:13" ht="18">
      <c r="A50" s="59"/>
      <c r="B50" s="274"/>
      <c r="C50" s="60"/>
      <c r="D50" s="61"/>
      <c r="E50" s="62"/>
      <c r="F50" s="62"/>
      <c r="G50" s="38"/>
      <c r="H50" s="38"/>
      <c r="I50" s="38"/>
      <c r="J50" s="38"/>
      <c r="K50" s="275"/>
      <c r="L50" s="62"/>
    </row>
    <row r="51" spans="1:13" ht="18">
      <c r="A51" s="59"/>
      <c r="B51" s="274"/>
      <c r="C51" s="60"/>
      <c r="D51" s="61"/>
      <c r="E51" s="62"/>
      <c r="F51" s="62"/>
      <c r="G51" s="38"/>
      <c r="H51" s="38"/>
      <c r="I51" s="38"/>
      <c r="J51" s="38"/>
      <c r="K51" s="275"/>
      <c r="L51" s="62"/>
    </row>
    <row r="64" spans="1:13">
      <c r="M64">
        <f>59+55+18</f>
        <v>132</v>
      </c>
    </row>
  </sheetData>
  <mergeCells count="17">
    <mergeCell ref="M4:M5"/>
    <mergeCell ref="E4:E5"/>
    <mergeCell ref="A1:L1"/>
    <mergeCell ref="A2:L2"/>
    <mergeCell ref="A3:L3"/>
    <mergeCell ref="D4:D5"/>
    <mergeCell ref="F4:J4"/>
    <mergeCell ref="K4:K5"/>
    <mergeCell ref="L4:L5"/>
    <mergeCell ref="A33:L33"/>
    <mergeCell ref="A34:L34"/>
    <mergeCell ref="A35:L35"/>
    <mergeCell ref="D36:D37"/>
    <mergeCell ref="E36:E37"/>
    <mergeCell ref="F36:J36"/>
    <mergeCell ref="K36:K37"/>
    <mergeCell ref="L36:L37"/>
  </mergeCells>
  <phoneticPr fontId="12" type="noConversion"/>
  <printOptions horizontalCentered="1"/>
  <pageMargins left="0.31496062992125984" right="0.11811023622047245" top="0.35433070866141736" bottom="0.15748031496062992" header="0" footer="0"/>
  <pageSetup scale="95" fitToWidth="0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</sheetPr>
  <dimension ref="A1:M80"/>
  <sheetViews>
    <sheetView topLeftCell="A52" zoomScaleNormal="100" workbookViewId="0">
      <selection activeCell="M54" sqref="M54"/>
    </sheetView>
  </sheetViews>
  <sheetFormatPr defaultRowHeight="14.25"/>
  <cols>
    <col min="1" max="1" width="4" customWidth="1"/>
    <col min="2" max="2" width="10.73046875" customWidth="1"/>
    <col min="3" max="3" width="19.3984375" bestFit="1" customWidth="1"/>
    <col min="4" max="4" width="30.597656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2585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108">
        <v>1</v>
      </c>
      <c r="B6" s="46">
        <v>14585</v>
      </c>
      <c r="C6" s="35" t="s">
        <v>973</v>
      </c>
      <c r="D6" s="36" t="s">
        <v>974</v>
      </c>
      <c r="E6" s="9" t="s">
        <v>51</v>
      </c>
      <c r="F6" s="9" t="s">
        <v>686</v>
      </c>
      <c r="G6" s="4">
        <v>2</v>
      </c>
      <c r="H6" s="4"/>
      <c r="I6" s="4"/>
      <c r="J6" s="4"/>
      <c r="K6" s="101">
        <v>2100</v>
      </c>
      <c r="L6" s="9" t="s">
        <v>999</v>
      </c>
      <c r="M6" s="37"/>
    </row>
    <row r="7" spans="1:13" ht="18">
      <c r="A7" s="108">
        <v>2</v>
      </c>
      <c r="B7" s="46">
        <v>15646</v>
      </c>
      <c r="C7" s="35" t="s">
        <v>975</v>
      </c>
      <c r="D7" s="36" t="s">
        <v>976</v>
      </c>
      <c r="E7" s="9" t="s">
        <v>39</v>
      </c>
      <c r="F7" s="9" t="s">
        <v>40</v>
      </c>
      <c r="G7" s="4">
        <v>1</v>
      </c>
      <c r="H7" s="4"/>
      <c r="I7" s="4"/>
      <c r="J7" s="4"/>
      <c r="K7" s="101">
        <v>14000</v>
      </c>
      <c r="L7" s="9" t="s">
        <v>999</v>
      </c>
      <c r="M7" s="37"/>
    </row>
    <row r="8" spans="1:13" ht="18">
      <c r="A8" s="108">
        <v>3</v>
      </c>
      <c r="B8" s="46">
        <v>15931</v>
      </c>
      <c r="C8" s="35" t="s">
        <v>977</v>
      </c>
      <c r="D8" s="36" t="s">
        <v>978</v>
      </c>
      <c r="E8" s="9" t="s">
        <v>51</v>
      </c>
      <c r="F8" s="9" t="s">
        <v>329</v>
      </c>
      <c r="G8" s="4">
        <v>20</v>
      </c>
      <c r="H8" s="4"/>
      <c r="I8" s="4"/>
      <c r="J8" s="4"/>
      <c r="K8" s="101">
        <v>3500</v>
      </c>
      <c r="L8" s="9" t="s">
        <v>2939</v>
      </c>
      <c r="M8" s="37"/>
    </row>
    <row r="9" spans="1:13" ht="18">
      <c r="A9" s="108">
        <v>4</v>
      </c>
      <c r="B9" s="46" t="s">
        <v>982</v>
      </c>
      <c r="C9" s="35" t="s">
        <v>983</v>
      </c>
      <c r="D9" s="36" t="s">
        <v>984</v>
      </c>
      <c r="E9" s="9" t="s">
        <v>39</v>
      </c>
      <c r="F9" s="9" t="s">
        <v>40</v>
      </c>
      <c r="G9" s="4">
        <v>1</v>
      </c>
      <c r="H9" s="4"/>
      <c r="I9" s="4"/>
      <c r="J9" s="4"/>
      <c r="K9" s="101">
        <v>25000</v>
      </c>
      <c r="L9" s="9">
        <v>711</v>
      </c>
      <c r="M9" s="37"/>
    </row>
    <row r="10" spans="1:13" ht="18">
      <c r="A10" s="108">
        <v>5</v>
      </c>
      <c r="B10" s="46">
        <v>17099</v>
      </c>
      <c r="C10" s="89" t="s">
        <v>987</v>
      </c>
      <c r="D10" s="36" t="s">
        <v>978</v>
      </c>
      <c r="E10" s="9" t="s">
        <v>51</v>
      </c>
      <c r="F10" s="9" t="s">
        <v>376</v>
      </c>
      <c r="G10" s="4">
        <v>20</v>
      </c>
      <c r="H10" s="4"/>
      <c r="I10" s="4"/>
      <c r="J10" s="4"/>
      <c r="K10" s="101">
        <v>3000</v>
      </c>
      <c r="L10" s="9">
        <v>744</v>
      </c>
      <c r="M10" s="37"/>
    </row>
    <row r="11" spans="1:13" ht="18">
      <c r="A11" s="108">
        <v>6</v>
      </c>
      <c r="B11" s="46">
        <v>17770</v>
      </c>
      <c r="C11" s="35" t="s">
        <v>988</v>
      </c>
      <c r="D11" s="36" t="s">
        <v>656</v>
      </c>
      <c r="E11" s="9" t="s">
        <v>36</v>
      </c>
      <c r="F11" s="9" t="s">
        <v>46</v>
      </c>
      <c r="G11" s="4">
        <v>1</v>
      </c>
      <c r="H11" s="4"/>
      <c r="I11" s="4"/>
      <c r="J11" s="4"/>
      <c r="K11" s="101">
        <v>3500</v>
      </c>
      <c r="L11" s="9">
        <v>711</v>
      </c>
      <c r="M11" s="37"/>
    </row>
    <row r="12" spans="1:13" ht="18">
      <c r="A12" s="108">
        <v>7</v>
      </c>
      <c r="B12" s="46">
        <v>17770</v>
      </c>
      <c r="C12" s="35" t="s">
        <v>989</v>
      </c>
      <c r="D12" s="36" t="s">
        <v>990</v>
      </c>
      <c r="E12" s="9" t="s">
        <v>51</v>
      </c>
      <c r="F12" s="9" t="s">
        <v>46</v>
      </c>
      <c r="G12" s="4">
        <v>1</v>
      </c>
      <c r="H12" s="4"/>
      <c r="I12" s="4"/>
      <c r="J12" s="4"/>
      <c r="K12" s="101">
        <v>3500</v>
      </c>
      <c r="L12" s="53">
        <v>722</v>
      </c>
      <c r="M12" s="37"/>
    </row>
    <row r="13" spans="1:13" ht="18">
      <c r="A13" s="108">
        <v>8</v>
      </c>
      <c r="B13" s="46">
        <v>19524</v>
      </c>
      <c r="C13" s="35" t="s">
        <v>992</v>
      </c>
      <c r="D13" s="36" t="s">
        <v>993</v>
      </c>
      <c r="E13" s="9" t="s">
        <v>36</v>
      </c>
      <c r="F13" s="9" t="s">
        <v>45</v>
      </c>
      <c r="G13" s="4">
        <v>1</v>
      </c>
      <c r="H13" s="4"/>
      <c r="I13" s="4"/>
      <c r="J13" s="4"/>
      <c r="K13" s="101">
        <v>7000</v>
      </c>
      <c r="L13" s="9">
        <v>711</v>
      </c>
      <c r="M13" s="37"/>
    </row>
    <row r="14" spans="1:13" ht="18">
      <c r="A14" s="108">
        <v>9</v>
      </c>
      <c r="B14" s="46">
        <v>238866</v>
      </c>
      <c r="C14" s="89" t="s">
        <v>991</v>
      </c>
      <c r="D14" s="36" t="s">
        <v>968</v>
      </c>
      <c r="E14" s="9" t="s">
        <v>36</v>
      </c>
      <c r="F14" s="9" t="s">
        <v>752</v>
      </c>
      <c r="G14" s="4">
        <v>40</v>
      </c>
      <c r="H14" s="4"/>
      <c r="I14" s="4"/>
      <c r="J14" s="4"/>
      <c r="K14" s="101">
        <v>3600</v>
      </c>
      <c r="L14" s="74">
        <v>711745</v>
      </c>
      <c r="M14" s="37"/>
    </row>
    <row r="15" spans="1:13" ht="18">
      <c r="A15" s="108">
        <v>10</v>
      </c>
      <c r="B15" s="46">
        <v>19801</v>
      </c>
      <c r="C15" s="35" t="s">
        <v>995</v>
      </c>
      <c r="D15" s="36" t="s">
        <v>996</v>
      </c>
      <c r="E15" s="9" t="s">
        <v>51</v>
      </c>
      <c r="F15" s="110" t="s">
        <v>40</v>
      </c>
      <c r="G15" s="4">
        <v>1</v>
      </c>
      <c r="H15" s="4"/>
      <c r="I15" s="4"/>
      <c r="J15" s="4"/>
      <c r="K15" s="101">
        <v>7890</v>
      </c>
      <c r="L15" s="9" t="s">
        <v>999</v>
      </c>
      <c r="M15" s="37"/>
    </row>
    <row r="16" spans="1:13" ht="18">
      <c r="A16" s="108">
        <v>11</v>
      </c>
      <c r="B16" s="46">
        <v>19910</v>
      </c>
      <c r="C16" s="35" t="s">
        <v>994</v>
      </c>
      <c r="D16" s="36" t="s">
        <v>1007</v>
      </c>
      <c r="E16" s="9" t="s">
        <v>51</v>
      </c>
      <c r="F16" s="9" t="s">
        <v>796</v>
      </c>
      <c r="G16" s="4">
        <v>20</v>
      </c>
      <c r="H16" s="4"/>
      <c r="I16" s="4"/>
      <c r="J16" s="4"/>
      <c r="K16" s="101">
        <v>27700</v>
      </c>
      <c r="L16" s="9">
        <v>741</v>
      </c>
      <c r="M16" s="38"/>
    </row>
    <row r="17" spans="1:13" ht="18">
      <c r="A17" s="108">
        <v>12</v>
      </c>
      <c r="B17" s="46">
        <v>19911</v>
      </c>
      <c r="C17" s="35" t="s">
        <v>997</v>
      </c>
      <c r="D17" s="36" t="s">
        <v>998</v>
      </c>
      <c r="E17" s="9" t="s">
        <v>51</v>
      </c>
      <c r="F17" s="110" t="s">
        <v>214</v>
      </c>
      <c r="G17" s="4">
        <v>20</v>
      </c>
      <c r="H17" s="4"/>
      <c r="I17" s="4"/>
      <c r="J17" s="4"/>
      <c r="K17" s="101">
        <v>27700</v>
      </c>
      <c r="L17" s="9">
        <v>741</v>
      </c>
      <c r="M17" s="38"/>
    </row>
    <row r="18" spans="1:13" ht="18">
      <c r="A18" s="108">
        <v>13</v>
      </c>
      <c r="B18" s="46">
        <v>19925</v>
      </c>
      <c r="C18" s="35" t="s">
        <v>1000</v>
      </c>
      <c r="D18" s="47" t="s">
        <v>1008</v>
      </c>
      <c r="E18" s="9" t="s">
        <v>51</v>
      </c>
      <c r="F18" s="110" t="s">
        <v>63</v>
      </c>
      <c r="G18" s="4">
        <v>2</v>
      </c>
      <c r="H18" s="4"/>
      <c r="I18" s="4"/>
      <c r="J18" s="4"/>
      <c r="K18" s="101">
        <v>40000</v>
      </c>
      <c r="L18" s="9">
        <v>713</v>
      </c>
      <c r="M18" s="38"/>
    </row>
    <row r="19" spans="1:13" ht="18">
      <c r="A19" s="108">
        <v>14</v>
      </c>
      <c r="B19" s="9" t="s">
        <v>474</v>
      </c>
      <c r="C19" s="89" t="s">
        <v>1020</v>
      </c>
      <c r="D19" s="36" t="s">
        <v>1017</v>
      </c>
      <c r="E19" s="9" t="s">
        <v>39</v>
      </c>
      <c r="F19" s="9" t="s">
        <v>63</v>
      </c>
      <c r="G19" s="4">
        <v>2</v>
      </c>
      <c r="H19" s="4"/>
      <c r="I19" s="4"/>
      <c r="J19" s="4"/>
      <c r="K19" s="125">
        <v>35000</v>
      </c>
      <c r="L19" s="74">
        <v>741745</v>
      </c>
    </row>
    <row r="20" spans="1:13" ht="18">
      <c r="A20" s="108">
        <v>15</v>
      </c>
      <c r="B20" s="145" t="s">
        <v>1022</v>
      </c>
      <c r="C20" s="200" t="s">
        <v>1023</v>
      </c>
      <c r="D20" s="146" t="s">
        <v>1024</v>
      </c>
      <c r="E20" s="108" t="s">
        <v>51</v>
      </c>
      <c r="F20" s="4" t="s">
        <v>63</v>
      </c>
      <c r="G20" s="4">
        <v>2</v>
      </c>
      <c r="H20" s="4"/>
      <c r="I20" s="4"/>
      <c r="J20" s="4"/>
      <c r="K20" s="284">
        <v>14990</v>
      </c>
      <c r="L20" s="203">
        <v>722742</v>
      </c>
    </row>
    <row r="21" spans="1:13" ht="18">
      <c r="A21" s="108">
        <v>16</v>
      </c>
      <c r="B21" s="145" t="s">
        <v>1026</v>
      </c>
      <c r="C21" s="146" t="s">
        <v>1027</v>
      </c>
      <c r="D21" s="146" t="s">
        <v>1028</v>
      </c>
      <c r="E21" s="108" t="s">
        <v>51</v>
      </c>
      <c r="F21" s="4" t="s">
        <v>45</v>
      </c>
      <c r="G21" s="4">
        <v>1</v>
      </c>
      <c r="H21" s="4"/>
      <c r="I21" s="4"/>
      <c r="J21" s="4"/>
      <c r="K21" s="341">
        <v>1890000</v>
      </c>
      <c r="L21" s="108" t="s">
        <v>1762</v>
      </c>
      <c r="M21" s="264" t="s">
        <v>2409</v>
      </c>
    </row>
    <row r="22" spans="1:13" ht="18">
      <c r="A22" s="108">
        <v>17</v>
      </c>
      <c r="B22" s="5">
        <v>44084</v>
      </c>
      <c r="C22" s="22" t="s">
        <v>1030</v>
      </c>
      <c r="D22" s="16" t="s">
        <v>11</v>
      </c>
      <c r="E22" s="4" t="s">
        <v>51</v>
      </c>
      <c r="F22" s="9" t="s">
        <v>1031</v>
      </c>
      <c r="G22" s="289">
        <v>30</v>
      </c>
      <c r="H22" s="23"/>
      <c r="I22" s="23"/>
      <c r="J22" s="23"/>
      <c r="K22" s="107">
        <v>30000</v>
      </c>
      <c r="L22" s="203">
        <v>741744</v>
      </c>
      <c r="M22" s="264" t="s">
        <v>2409</v>
      </c>
    </row>
    <row r="23" spans="1:13" ht="14.25" customHeight="1">
      <c r="A23" s="271"/>
      <c r="B23" s="272"/>
      <c r="C23" s="64"/>
      <c r="D23" s="65"/>
      <c r="E23" s="66"/>
      <c r="F23" s="66"/>
      <c r="G23" s="273"/>
      <c r="H23" s="273"/>
      <c r="I23" s="273"/>
      <c r="J23" s="273"/>
      <c r="K23" s="141"/>
      <c r="L23" s="66"/>
      <c r="M23" s="37"/>
    </row>
    <row r="24" spans="1:13" ht="18">
      <c r="A24" s="59"/>
      <c r="B24" s="274"/>
      <c r="C24" s="60"/>
      <c r="D24" s="61"/>
      <c r="E24" s="62"/>
      <c r="F24" s="62"/>
      <c r="G24" s="38"/>
      <c r="H24" s="38"/>
      <c r="I24" s="38"/>
      <c r="J24" s="38"/>
      <c r="K24" s="275"/>
      <c r="L24" s="62"/>
      <c r="M24" s="37"/>
    </row>
    <row r="25" spans="1:13" ht="18">
      <c r="A25" s="59"/>
      <c r="B25" s="274"/>
      <c r="C25" s="60"/>
      <c r="D25" s="61"/>
      <c r="E25" s="62"/>
      <c r="F25" s="62"/>
      <c r="G25" s="38"/>
      <c r="H25" s="38"/>
      <c r="I25" s="38"/>
      <c r="J25" s="38"/>
      <c r="K25" s="275"/>
      <c r="L25" s="62"/>
      <c r="M25" s="37"/>
    </row>
    <row r="26" spans="1:13" ht="12.75" customHeight="1">
      <c r="A26" s="59"/>
      <c r="B26" s="274"/>
      <c r="C26" s="60"/>
      <c r="D26" s="61"/>
      <c r="E26" s="62"/>
      <c r="F26" s="62"/>
      <c r="G26" s="38"/>
      <c r="H26" s="38"/>
      <c r="I26" s="38"/>
      <c r="J26" s="38"/>
      <c r="K26" s="275"/>
      <c r="L26" s="62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353" t="s">
        <v>0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7"/>
    </row>
    <row r="31" spans="1:13" ht="18">
      <c r="A31" s="353" t="s">
        <v>2585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  <c r="M31" s="37"/>
    </row>
    <row r="32" spans="1:13" ht="18">
      <c r="A32" s="354" t="s">
        <v>2554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7"/>
    </row>
    <row r="33" spans="1:13" ht="18">
      <c r="A33" s="10" t="s">
        <v>1</v>
      </c>
      <c r="B33" s="26" t="s">
        <v>2</v>
      </c>
      <c r="C33" s="11" t="s">
        <v>3</v>
      </c>
      <c r="D33" s="355" t="s">
        <v>4</v>
      </c>
      <c r="E33" s="355" t="s">
        <v>654</v>
      </c>
      <c r="F33" s="357" t="s">
        <v>5</v>
      </c>
      <c r="G33" s="358"/>
      <c r="H33" s="358"/>
      <c r="I33" s="358"/>
      <c r="J33" s="359"/>
      <c r="K33" s="360" t="s">
        <v>9</v>
      </c>
      <c r="L33" s="355" t="s">
        <v>6</v>
      </c>
      <c r="M33" s="37"/>
    </row>
    <row r="34" spans="1:13" ht="18">
      <c r="A34" s="12"/>
      <c r="B34" s="27" t="s">
        <v>7</v>
      </c>
      <c r="C34" s="13" t="s">
        <v>8</v>
      </c>
      <c r="D34" s="356"/>
      <c r="E34" s="356"/>
      <c r="F34" s="8" t="s">
        <v>32</v>
      </c>
      <c r="G34" s="8" t="s">
        <v>33</v>
      </c>
      <c r="H34" s="8" t="s">
        <v>34</v>
      </c>
      <c r="I34" s="8" t="s">
        <v>35</v>
      </c>
      <c r="J34" s="21" t="s">
        <v>37</v>
      </c>
      <c r="K34" s="361"/>
      <c r="L34" s="356"/>
      <c r="M34" s="37"/>
    </row>
    <row r="35" spans="1:13" ht="18">
      <c r="A35" s="108">
        <v>18</v>
      </c>
      <c r="B35" s="145" t="s">
        <v>1029</v>
      </c>
      <c r="C35" s="200" t="s">
        <v>1033</v>
      </c>
      <c r="D35" s="146" t="s">
        <v>1032</v>
      </c>
      <c r="E35" s="108" t="s">
        <v>51</v>
      </c>
      <c r="F35" s="9" t="s">
        <v>1031</v>
      </c>
      <c r="G35" s="4">
        <v>30</v>
      </c>
      <c r="H35" s="4"/>
      <c r="I35" s="4"/>
      <c r="J35" s="4"/>
      <c r="K35" s="284">
        <v>3000</v>
      </c>
      <c r="L35" s="203">
        <v>741744</v>
      </c>
      <c r="M35" s="37"/>
    </row>
    <row r="36" spans="1:13" ht="18">
      <c r="A36" s="108"/>
      <c r="B36" s="145"/>
      <c r="C36" s="146" t="s">
        <v>1034</v>
      </c>
      <c r="D36" s="146"/>
      <c r="E36" s="108"/>
      <c r="F36" s="9"/>
      <c r="G36" s="4"/>
      <c r="H36" s="4"/>
      <c r="I36" s="4"/>
      <c r="J36" s="4"/>
      <c r="K36" s="284"/>
      <c r="L36" s="108"/>
      <c r="M36" s="37"/>
    </row>
    <row r="37" spans="1:13" ht="18">
      <c r="A37" s="108">
        <v>19</v>
      </c>
      <c r="B37" s="5">
        <v>44099</v>
      </c>
      <c r="C37" s="22" t="s">
        <v>1036</v>
      </c>
      <c r="D37" s="16" t="s">
        <v>1035</v>
      </c>
      <c r="E37" s="4" t="s">
        <v>51</v>
      </c>
      <c r="F37" s="9" t="s">
        <v>215</v>
      </c>
      <c r="G37" s="289">
        <v>15</v>
      </c>
      <c r="H37" s="23"/>
      <c r="I37" s="23"/>
      <c r="J37" s="23"/>
      <c r="K37" s="107">
        <v>30000</v>
      </c>
      <c r="L37" s="203">
        <v>713744</v>
      </c>
      <c r="M37" s="37"/>
    </row>
    <row r="38" spans="1:13" ht="18">
      <c r="A38" s="108">
        <v>20</v>
      </c>
      <c r="B38" s="82" t="s">
        <v>913</v>
      </c>
      <c r="C38" s="140" t="s">
        <v>1037</v>
      </c>
      <c r="D38" s="84" t="s">
        <v>673</v>
      </c>
      <c r="E38" s="80" t="s">
        <v>51</v>
      </c>
      <c r="F38" s="81" t="s">
        <v>215</v>
      </c>
      <c r="G38" s="81">
        <v>15</v>
      </c>
      <c r="H38" s="81"/>
      <c r="I38" s="81"/>
      <c r="J38" s="1"/>
      <c r="K38" s="128">
        <v>2500</v>
      </c>
      <c r="L38" s="215">
        <v>713744</v>
      </c>
    </row>
    <row r="39" spans="1:13" ht="18">
      <c r="A39" s="108">
        <v>21</v>
      </c>
      <c r="B39" s="111" t="s">
        <v>2806</v>
      </c>
      <c r="C39" s="308" t="s">
        <v>2807</v>
      </c>
      <c r="D39" s="308" t="s">
        <v>2808</v>
      </c>
      <c r="E39" s="74" t="s">
        <v>51</v>
      </c>
      <c r="F39" s="74" t="s">
        <v>40</v>
      </c>
      <c r="G39" s="74">
        <v>1</v>
      </c>
      <c r="H39" s="74"/>
      <c r="I39" s="74"/>
      <c r="J39" s="74"/>
      <c r="K39" s="70">
        <v>1350</v>
      </c>
      <c r="L39" s="74" t="s">
        <v>305</v>
      </c>
    </row>
    <row r="40" spans="1:13" ht="18">
      <c r="A40" s="108">
        <v>22</v>
      </c>
      <c r="B40" s="82" t="s">
        <v>961</v>
      </c>
      <c r="C40" s="140" t="s">
        <v>962</v>
      </c>
      <c r="D40" s="269" t="s">
        <v>2452</v>
      </c>
      <c r="E40" s="80" t="s">
        <v>36</v>
      </c>
      <c r="F40" s="81" t="s">
        <v>63</v>
      </c>
      <c r="G40" s="81">
        <v>2</v>
      </c>
      <c r="H40" s="81"/>
      <c r="I40" s="81"/>
      <c r="J40" s="1"/>
      <c r="K40" s="133">
        <v>45000</v>
      </c>
      <c r="L40" s="80">
        <v>721</v>
      </c>
      <c r="M40" s="264" t="s">
        <v>2409</v>
      </c>
    </row>
    <row r="41" spans="1:13" ht="18">
      <c r="A41" s="108">
        <v>23</v>
      </c>
      <c r="B41" s="34">
        <v>44099</v>
      </c>
      <c r="C41" s="89" t="s">
        <v>2405</v>
      </c>
      <c r="D41" s="69" t="s">
        <v>2453</v>
      </c>
      <c r="E41" s="9" t="s">
        <v>51</v>
      </c>
      <c r="F41" s="9" t="s">
        <v>85</v>
      </c>
      <c r="G41" s="9">
        <v>3</v>
      </c>
      <c r="H41" s="39"/>
      <c r="I41" s="39"/>
      <c r="J41" s="39"/>
      <c r="K41" s="71">
        <v>22000</v>
      </c>
      <c r="L41" s="74" t="s">
        <v>2406</v>
      </c>
      <c r="M41" s="264" t="s">
        <v>2409</v>
      </c>
    </row>
    <row r="42" spans="1:13" ht="18">
      <c r="A42" s="108">
        <v>24</v>
      </c>
      <c r="B42" s="46" t="s">
        <v>1002</v>
      </c>
      <c r="C42" s="47" t="s">
        <v>1764</v>
      </c>
      <c r="D42" s="36" t="s">
        <v>1848</v>
      </c>
      <c r="E42" s="9" t="s">
        <v>51</v>
      </c>
      <c r="F42" s="9" t="s">
        <v>45</v>
      </c>
      <c r="G42" s="81">
        <v>1</v>
      </c>
      <c r="H42" s="81"/>
      <c r="I42" s="81"/>
      <c r="J42" s="1"/>
      <c r="K42" s="105">
        <v>966745</v>
      </c>
      <c r="L42" s="74" t="s">
        <v>1006</v>
      </c>
    </row>
    <row r="43" spans="1:13" ht="18">
      <c r="A43" s="30"/>
      <c r="B43" s="34"/>
      <c r="C43" s="35"/>
      <c r="D43" s="36" t="s">
        <v>1823</v>
      </c>
      <c r="E43" s="9"/>
      <c r="F43" s="9" t="s">
        <v>796</v>
      </c>
      <c r="G43" s="81">
        <v>20</v>
      </c>
      <c r="H43" s="81"/>
      <c r="I43" s="81"/>
      <c r="J43" s="1"/>
      <c r="K43" s="130"/>
      <c r="L43" s="9"/>
    </row>
    <row r="44" spans="1:13" ht="18">
      <c r="A44" s="30"/>
      <c r="B44" s="34"/>
      <c r="C44" s="35"/>
      <c r="D44" s="36" t="s">
        <v>1824</v>
      </c>
      <c r="E44" s="9"/>
      <c r="F44" s="9" t="s">
        <v>40</v>
      </c>
      <c r="G44" s="81">
        <v>1</v>
      </c>
      <c r="H44" s="81"/>
      <c r="I44" s="81"/>
      <c r="J44" s="1"/>
      <c r="K44" s="130"/>
      <c r="L44" s="9"/>
    </row>
    <row r="45" spans="1:13" ht="18">
      <c r="A45" s="30"/>
      <c r="B45" s="34"/>
      <c r="C45" s="35"/>
      <c r="D45" s="36" t="s">
        <v>1825</v>
      </c>
      <c r="E45" s="9"/>
      <c r="F45" s="9" t="s">
        <v>40</v>
      </c>
      <c r="G45" s="81">
        <v>1</v>
      </c>
      <c r="H45" s="81"/>
      <c r="I45" s="81"/>
      <c r="J45" s="1"/>
      <c r="K45" s="130"/>
      <c r="L45" s="9"/>
    </row>
    <row r="46" spans="1:13" ht="18">
      <c r="A46" s="30"/>
      <c r="B46" s="34"/>
      <c r="C46" s="35"/>
      <c r="D46" s="36" t="s">
        <v>1826</v>
      </c>
      <c r="E46" s="9"/>
      <c r="F46" s="9" t="s">
        <v>45</v>
      </c>
      <c r="G46" s="81">
        <v>1</v>
      </c>
      <c r="H46" s="81"/>
      <c r="I46" s="81"/>
      <c r="J46" s="1"/>
      <c r="K46" s="130"/>
      <c r="L46" s="9"/>
    </row>
    <row r="47" spans="1:13" ht="18">
      <c r="A47" s="30"/>
      <c r="B47" s="34"/>
      <c r="C47" s="35"/>
      <c r="D47" s="36" t="s">
        <v>1827</v>
      </c>
      <c r="E47" s="9"/>
      <c r="F47" s="9" t="s">
        <v>45</v>
      </c>
      <c r="G47" s="81">
        <v>1</v>
      </c>
      <c r="H47" s="81"/>
      <c r="I47" s="81"/>
      <c r="J47" s="1"/>
      <c r="K47" s="130"/>
      <c r="L47" s="9"/>
    </row>
    <row r="48" spans="1:13" ht="18">
      <c r="A48" s="30"/>
      <c r="B48" s="34"/>
      <c r="C48" s="35"/>
      <c r="D48" s="36" t="s">
        <v>1828</v>
      </c>
      <c r="E48" s="9"/>
      <c r="F48" s="9" t="s">
        <v>40</v>
      </c>
      <c r="G48" s="81">
        <v>1</v>
      </c>
      <c r="H48" s="81"/>
      <c r="I48" s="81"/>
      <c r="J48" s="1"/>
      <c r="K48" s="130"/>
      <c r="L48" s="9"/>
    </row>
    <row r="49" spans="1:13" ht="18">
      <c r="A49" s="30"/>
      <c r="B49" s="34"/>
      <c r="C49" s="35"/>
      <c r="D49" s="36" t="s">
        <v>2547</v>
      </c>
      <c r="E49" s="9"/>
      <c r="F49" s="9" t="s">
        <v>646</v>
      </c>
      <c r="G49" s="81">
        <v>1</v>
      </c>
      <c r="H49" s="81"/>
      <c r="I49" s="81"/>
      <c r="J49" s="1"/>
      <c r="K49" s="130"/>
      <c r="L49" s="9"/>
    </row>
    <row r="50" spans="1:13" ht="18">
      <c r="A50" s="30"/>
      <c r="B50" s="34"/>
      <c r="C50" s="35"/>
      <c r="D50" s="36" t="s">
        <v>2586</v>
      </c>
      <c r="E50" s="9"/>
      <c r="F50" s="9" t="s">
        <v>45</v>
      </c>
      <c r="G50" s="81"/>
      <c r="H50" s="81"/>
      <c r="I50" s="81"/>
      <c r="J50" s="4">
        <v>1</v>
      </c>
      <c r="K50" s="130"/>
      <c r="L50" s="9"/>
    </row>
    <row r="51" spans="1:13" ht="14.25" customHeight="1">
      <c r="A51" s="271"/>
      <c r="B51" s="272"/>
      <c r="C51" s="64"/>
      <c r="D51" s="65"/>
      <c r="E51" s="66"/>
      <c r="F51" s="66"/>
      <c r="G51" s="273"/>
      <c r="H51" s="273"/>
      <c r="I51" s="273"/>
      <c r="J51" s="273"/>
      <c r="K51" s="141"/>
      <c r="L51" s="66"/>
      <c r="M51" s="37"/>
    </row>
    <row r="52" spans="1:13" ht="18">
      <c r="A52" s="59"/>
      <c r="B52" s="274"/>
      <c r="C52" s="60"/>
      <c r="D52" s="61"/>
      <c r="E52" s="62"/>
      <c r="F52" s="62"/>
      <c r="G52" s="38"/>
      <c r="H52" s="38"/>
      <c r="I52" s="38"/>
      <c r="J52" s="38"/>
      <c r="K52" s="275"/>
      <c r="L52" s="62"/>
      <c r="M52" s="37"/>
    </row>
    <row r="53" spans="1:13" ht="18">
      <c r="A53" s="59"/>
      <c r="B53" s="274"/>
      <c r="C53" s="60"/>
      <c r="D53" s="61"/>
      <c r="E53" s="62"/>
      <c r="F53" s="62"/>
      <c r="G53" s="38"/>
      <c r="H53" s="38"/>
      <c r="I53" s="38"/>
      <c r="J53" s="38"/>
      <c r="K53" s="275"/>
      <c r="L53" s="62"/>
      <c r="M53" s="37"/>
    </row>
    <row r="54" spans="1:13" ht="12.75" customHeight="1">
      <c r="A54" s="59"/>
      <c r="B54" s="274"/>
      <c r="C54" s="60"/>
      <c r="D54" s="61"/>
      <c r="E54" s="62"/>
      <c r="F54" s="62"/>
      <c r="G54" s="38"/>
      <c r="H54" s="38"/>
      <c r="I54" s="38"/>
      <c r="J54" s="38"/>
      <c r="K54" s="275"/>
      <c r="L54" s="62"/>
      <c r="M54" s="37"/>
    </row>
    <row r="55" spans="1:13" ht="18">
      <c r="A55" s="59"/>
      <c r="B55" s="274"/>
      <c r="C55" s="60"/>
      <c r="D55" s="61"/>
      <c r="E55" s="62"/>
      <c r="F55" s="62"/>
      <c r="G55" s="38"/>
      <c r="H55" s="38"/>
      <c r="I55" s="38"/>
      <c r="J55" s="38"/>
      <c r="K55" s="275"/>
      <c r="L55" s="62"/>
      <c r="M55" s="37"/>
    </row>
    <row r="56" spans="1:13" ht="18">
      <c r="A56" s="59"/>
      <c r="B56" s="274"/>
      <c r="C56" s="60"/>
      <c r="D56" s="61"/>
      <c r="E56" s="62"/>
      <c r="F56" s="62"/>
      <c r="G56" s="38"/>
      <c r="H56" s="38"/>
      <c r="I56" s="38"/>
      <c r="J56" s="38"/>
      <c r="K56" s="275"/>
      <c r="L56" s="62"/>
      <c r="M56" s="37"/>
    </row>
    <row r="57" spans="1:13" ht="18">
      <c r="A57" s="59"/>
      <c r="B57" s="274"/>
      <c r="C57" s="60"/>
      <c r="D57" s="61"/>
      <c r="E57" s="62"/>
      <c r="F57" s="62"/>
      <c r="G57" s="38"/>
      <c r="H57" s="38"/>
      <c r="I57" s="38"/>
      <c r="J57" s="38"/>
      <c r="K57" s="275"/>
      <c r="L57" s="62"/>
      <c r="M57" s="37"/>
    </row>
    <row r="58" spans="1:13" ht="18">
      <c r="A58" s="353" t="s">
        <v>0</v>
      </c>
      <c r="B58" s="353"/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7"/>
    </row>
    <row r="59" spans="1:13" ht="18">
      <c r="A59" s="353" t="s">
        <v>2585</v>
      </c>
      <c r="B59" s="353"/>
      <c r="C59" s="353"/>
      <c r="D59" s="353"/>
      <c r="E59" s="353"/>
      <c r="F59" s="353"/>
      <c r="G59" s="353"/>
      <c r="H59" s="353"/>
      <c r="I59" s="353"/>
      <c r="J59" s="353"/>
      <c r="K59" s="353"/>
      <c r="L59" s="353"/>
      <c r="M59" s="37"/>
    </row>
    <row r="60" spans="1:13" ht="18">
      <c r="A60" s="354" t="s">
        <v>2554</v>
      </c>
      <c r="B60" s="354"/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7"/>
    </row>
    <row r="61" spans="1:13" ht="18">
      <c r="A61" s="10" t="s">
        <v>1</v>
      </c>
      <c r="B61" s="26" t="s">
        <v>2</v>
      </c>
      <c r="C61" s="11" t="s">
        <v>3</v>
      </c>
      <c r="D61" s="355" t="s">
        <v>4</v>
      </c>
      <c r="E61" s="355" t="s">
        <v>654</v>
      </c>
      <c r="F61" s="357" t="s">
        <v>5</v>
      </c>
      <c r="G61" s="358"/>
      <c r="H61" s="358"/>
      <c r="I61" s="358"/>
      <c r="J61" s="359"/>
      <c r="K61" s="360" t="s">
        <v>9</v>
      </c>
      <c r="L61" s="355" t="s">
        <v>6</v>
      </c>
      <c r="M61" s="37"/>
    </row>
    <row r="62" spans="1:13" ht="17.649999999999999" customHeight="1">
      <c r="A62" s="12"/>
      <c r="B62" s="27" t="s">
        <v>7</v>
      </c>
      <c r="C62" s="13" t="s">
        <v>8</v>
      </c>
      <c r="D62" s="356"/>
      <c r="E62" s="356"/>
      <c r="F62" s="8" t="s">
        <v>32</v>
      </c>
      <c r="G62" s="8" t="s">
        <v>33</v>
      </c>
      <c r="H62" s="8" t="s">
        <v>34</v>
      </c>
      <c r="I62" s="8" t="s">
        <v>35</v>
      </c>
      <c r="J62" s="21" t="s">
        <v>37</v>
      </c>
      <c r="K62" s="361"/>
      <c r="L62" s="356"/>
      <c r="M62" s="37"/>
    </row>
    <row r="63" spans="1:13" ht="17.649999999999999" customHeight="1">
      <c r="A63" s="108">
        <v>25</v>
      </c>
      <c r="B63" s="46" t="s">
        <v>2751</v>
      </c>
      <c r="C63" s="89" t="s">
        <v>2752</v>
      </c>
      <c r="D63" s="36" t="s">
        <v>2753</v>
      </c>
      <c r="E63" s="9" t="s">
        <v>51</v>
      </c>
      <c r="F63" s="9" t="s">
        <v>40</v>
      </c>
      <c r="G63" s="81">
        <v>1</v>
      </c>
      <c r="H63" s="81"/>
      <c r="I63" s="81"/>
      <c r="J63" s="1"/>
      <c r="K63" s="151">
        <v>3990</v>
      </c>
      <c r="L63" s="9" t="s">
        <v>305</v>
      </c>
      <c r="M63" s="37"/>
    </row>
    <row r="64" spans="1:13" ht="17.649999999999999" customHeight="1">
      <c r="A64" s="108">
        <v>26</v>
      </c>
      <c r="B64" s="46" t="s">
        <v>2751</v>
      </c>
      <c r="C64" s="35" t="s">
        <v>2754</v>
      </c>
      <c r="D64" s="36" t="s">
        <v>2753</v>
      </c>
      <c r="E64" s="9" t="s">
        <v>51</v>
      </c>
      <c r="F64" s="9" t="s">
        <v>40</v>
      </c>
      <c r="G64" s="81">
        <v>1</v>
      </c>
      <c r="H64" s="81"/>
      <c r="I64" s="81"/>
      <c r="J64" s="1"/>
      <c r="K64" s="151">
        <v>3500</v>
      </c>
      <c r="L64" s="9">
        <v>713</v>
      </c>
      <c r="M64" s="37"/>
    </row>
    <row r="65" spans="1:13" ht="17.649999999999999" customHeight="1">
      <c r="A65" s="108">
        <v>27</v>
      </c>
      <c r="B65" s="46" t="s">
        <v>2751</v>
      </c>
      <c r="C65" s="35" t="s">
        <v>2755</v>
      </c>
      <c r="D65" s="47" t="s">
        <v>2756</v>
      </c>
      <c r="E65" s="9" t="s">
        <v>51</v>
      </c>
      <c r="F65" s="110" t="s">
        <v>40</v>
      </c>
      <c r="G65" s="81">
        <v>1</v>
      </c>
      <c r="H65" s="81"/>
      <c r="I65" s="81"/>
      <c r="J65" s="1"/>
      <c r="K65" s="151">
        <v>3200</v>
      </c>
      <c r="L65" s="9">
        <v>741</v>
      </c>
      <c r="M65" s="37"/>
    </row>
    <row r="66" spans="1:13" ht="17.649999999999999" customHeight="1">
      <c r="A66" s="108">
        <v>28</v>
      </c>
      <c r="B66" s="46" t="s">
        <v>2678</v>
      </c>
      <c r="C66" s="35" t="s">
        <v>2757</v>
      </c>
      <c r="D66" s="36" t="s">
        <v>2753</v>
      </c>
      <c r="E66" s="9" t="s">
        <v>51</v>
      </c>
      <c r="F66" s="110" t="s">
        <v>40</v>
      </c>
      <c r="G66" s="81">
        <v>1</v>
      </c>
      <c r="H66" s="81"/>
      <c r="I66" s="81"/>
      <c r="J66" s="4"/>
      <c r="K66" s="151">
        <v>3500</v>
      </c>
      <c r="L66" s="9" t="s">
        <v>2758</v>
      </c>
      <c r="M66" s="37"/>
    </row>
    <row r="67" spans="1:13" ht="17.649999999999999" customHeight="1">
      <c r="A67" s="108">
        <v>29</v>
      </c>
      <c r="B67" s="46" t="s">
        <v>979</v>
      </c>
      <c r="C67" s="89" t="s">
        <v>980</v>
      </c>
      <c r="D67" s="36" t="s">
        <v>981</v>
      </c>
      <c r="E67" s="9" t="s">
        <v>36</v>
      </c>
      <c r="F67" s="9" t="s">
        <v>63</v>
      </c>
      <c r="G67" s="81"/>
      <c r="H67" s="81"/>
      <c r="I67" s="81"/>
      <c r="J67" s="1">
        <v>2</v>
      </c>
      <c r="K67" s="151">
        <v>26600</v>
      </c>
      <c r="L67" s="9">
        <v>711</v>
      </c>
      <c r="M67" s="37"/>
    </row>
    <row r="68" spans="1:13" ht="18">
      <c r="A68" s="108">
        <v>30</v>
      </c>
      <c r="B68" s="46">
        <v>17468</v>
      </c>
      <c r="C68" s="35" t="s">
        <v>985</v>
      </c>
      <c r="D68" s="36" t="s">
        <v>986</v>
      </c>
      <c r="E68" s="9" t="s">
        <v>51</v>
      </c>
      <c r="F68" s="9" t="s">
        <v>63</v>
      </c>
      <c r="G68" s="81"/>
      <c r="H68" s="81"/>
      <c r="I68" s="81"/>
      <c r="J68" s="1">
        <v>2</v>
      </c>
      <c r="K68" s="151">
        <v>20950</v>
      </c>
      <c r="L68" s="9">
        <v>741</v>
      </c>
      <c r="M68" s="37"/>
    </row>
    <row r="69" spans="1:13" ht="18">
      <c r="A69" s="108">
        <v>31</v>
      </c>
      <c r="B69" s="46">
        <v>19961</v>
      </c>
      <c r="C69" s="35" t="s">
        <v>1009</v>
      </c>
      <c r="D69" s="47" t="s">
        <v>1010</v>
      </c>
      <c r="E69" s="9" t="s">
        <v>36</v>
      </c>
      <c r="F69" s="110" t="s">
        <v>40</v>
      </c>
      <c r="G69" s="81"/>
      <c r="H69" s="81"/>
      <c r="I69" s="81"/>
      <c r="J69" s="1">
        <v>1</v>
      </c>
      <c r="K69" s="151">
        <v>30200</v>
      </c>
      <c r="L69" s="9" t="s">
        <v>1761</v>
      </c>
      <c r="M69" s="37"/>
    </row>
    <row r="70" spans="1:13" ht="18">
      <c r="A70" s="108">
        <v>32</v>
      </c>
      <c r="B70" s="46">
        <v>19975</v>
      </c>
      <c r="C70" s="35" t="s">
        <v>1012</v>
      </c>
      <c r="D70" s="36" t="s">
        <v>1011</v>
      </c>
      <c r="E70" s="9" t="s">
        <v>36</v>
      </c>
      <c r="F70" s="110" t="s">
        <v>344</v>
      </c>
      <c r="G70" s="81"/>
      <c r="H70" s="81"/>
      <c r="I70" s="81"/>
      <c r="J70" s="4">
        <v>1</v>
      </c>
      <c r="K70" s="151">
        <v>10500</v>
      </c>
      <c r="L70" s="9" t="s">
        <v>1005</v>
      </c>
      <c r="M70" s="37"/>
    </row>
    <row r="71" spans="1:13" ht="18">
      <c r="A71" s="108">
        <v>33</v>
      </c>
      <c r="B71" s="46">
        <v>19975</v>
      </c>
      <c r="C71" s="35" t="s">
        <v>1013</v>
      </c>
      <c r="D71" s="36" t="s">
        <v>1014</v>
      </c>
      <c r="E71" s="9" t="s">
        <v>51</v>
      </c>
      <c r="F71" s="110" t="s">
        <v>40</v>
      </c>
      <c r="G71" s="81"/>
      <c r="H71" s="81"/>
      <c r="I71" s="81"/>
      <c r="J71" s="1">
        <v>1</v>
      </c>
      <c r="K71" s="151">
        <v>23600</v>
      </c>
      <c r="L71" s="9"/>
      <c r="M71" s="37"/>
    </row>
    <row r="72" spans="1:13" ht="18">
      <c r="A72" s="108">
        <v>34</v>
      </c>
      <c r="B72" s="46">
        <v>20287</v>
      </c>
      <c r="C72" s="47" t="s">
        <v>1016</v>
      </c>
      <c r="D72" s="36" t="s">
        <v>1015</v>
      </c>
      <c r="E72" s="9" t="s">
        <v>51</v>
      </c>
      <c r="F72" s="9" t="s">
        <v>644</v>
      </c>
      <c r="G72" s="81"/>
      <c r="H72" s="81"/>
      <c r="I72" s="81"/>
      <c r="J72" s="1">
        <v>16</v>
      </c>
      <c r="K72" s="105">
        <v>14400</v>
      </c>
      <c r="L72" s="9">
        <v>744</v>
      </c>
      <c r="M72" s="37"/>
    </row>
    <row r="73" spans="1:13" ht="18">
      <c r="A73" s="108">
        <v>35</v>
      </c>
      <c r="B73" s="46" t="s">
        <v>462</v>
      </c>
      <c r="C73" s="36" t="s">
        <v>2043</v>
      </c>
      <c r="D73" s="36" t="s">
        <v>472</v>
      </c>
      <c r="E73" s="9" t="s">
        <v>36</v>
      </c>
      <c r="F73" s="9" t="s">
        <v>40</v>
      </c>
      <c r="G73" s="81"/>
      <c r="H73" s="81"/>
      <c r="I73" s="81"/>
      <c r="J73" s="4">
        <v>1</v>
      </c>
      <c r="K73" s="105">
        <v>80250</v>
      </c>
      <c r="L73" s="74"/>
      <c r="M73" s="37"/>
    </row>
    <row r="74" spans="1:13" ht="18">
      <c r="A74" s="108">
        <v>36</v>
      </c>
      <c r="B74" s="46" t="s">
        <v>1003</v>
      </c>
      <c r="C74" s="36" t="s">
        <v>1004</v>
      </c>
      <c r="D74" s="36" t="s">
        <v>1001</v>
      </c>
      <c r="E74" s="9" t="s">
        <v>36</v>
      </c>
      <c r="F74" s="9" t="s">
        <v>45</v>
      </c>
      <c r="G74" s="81"/>
      <c r="H74" s="81"/>
      <c r="I74" s="81"/>
      <c r="J74" s="1">
        <v>1</v>
      </c>
      <c r="K74" s="105">
        <v>6990</v>
      </c>
      <c r="L74" s="74" t="s">
        <v>1006</v>
      </c>
    </row>
    <row r="75" spans="1:13" ht="18">
      <c r="A75" s="108">
        <v>37</v>
      </c>
      <c r="B75" s="46" t="s">
        <v>2044</v>
      </c>
      <c r="C75" s="36" t="s">
        <v>2043</v>
      </c>
      <c r="D75" s="36" t="s">
        <v>2045</v>
      </c>
      <c r="E75" s="9" t="s">
        <v>36</v>
      </c>
      <c r="F75" s="9" t="s">
        <v>40</v>
      </c>
      <c r="G75" s="81"/>
      <c r="H75" s="81"/>
      <c r="I75" s="81"/>
      <c r="J75" s="4">
        <v>1</v>
      </c>
      <c r="K75" s="105">
        <v>6990</v>
      </c>
      <c r="L75" s="74"/>
    </row>
    <row r="76" spans="1:13" ht="18">
      <c r="A76" s="30"/>
      <c r="B76" s="149"/>
      <c r="C76" s="186"/>
      <c r="D76" s="33"/>
      <c r="E76" s="19"/>
      <c r="F76" s="9"/>
      <c r="G76" s="81"/>
      <c r="H76" s="81"/>
      <c r="I76" s="81"/>
      <c r="J76" s="1"/>
      <c r="K76" s="105"/>
      <c r="L76" s="277"/>
    </row>
    <row r="77" spans="1:13" ht="18">
      <c r="A77" s="167"/>
      <c r="B77" s="168"/>
      <c r="C77" s="169"/>
      <c r="D77" s="170" t="s">
        <v>2938</v>
      </c>
      <c r="E77" s="168"/>
      <c r="F77" s="171" t="s">
        <v>1708</v>
      </c>
      <c r="G77" s="171">
        <f>SUM(G63:G66,G35:G50,G6:G22)</f>
        <v>262</v>
      </c>
      <c r="H77" s="171"/>
      <c r="I77" s="171"/>
      <c r="J77" s="171">
        <f>SUM(J67:J75,J50)</f>
        <v>27</v>
      </c>
      <c r="K77" s="201"/>
      <c r="L77" s="168"/>
    </row>
    <row r="78" spans="1:13" ht="14.25" customHeight="1">
      <c r="A78" s="271"/>
      <c r="B78" s="272"/>
      <c r="C78" s="64"/>
      <c r="D78" s="65"/>
      <c r="E78" s="66"/>
      <c r="F78" s="66"/>
      <c r="G78" s="273"/>
      <c r="H78" s="273"/>
      <c r="I78" s="273"/>
      <c r="J78" s="273"/>
      <c r="K78" s="141"/>
      <c r="L78" s="66"/>
      <c r="M78" s="37"/>
    </row>
    <row r="79" spans="1:13" ht="18">
      <c r="A79" s="59"/>
      <c r="B79" s="274"/>
      <c r="C79" s="60"/>
      <c r="D79" s="61"/>
      <c r="E79" s="62"/>
      <c r="F79" s="62"/>
      <c r="G79" s="38"/>
      <c r="H79" s="38"/>
      <c r="I79" s="38"/>
      <c r="J79" s="38"/>
      <c r="K79" s="275"/>
      <c r="L79" s="62"/>
      <c r="M79" s="37"/>
    </row>
    <row r="80" spans="1:13" ht="18">
      <c r="A80" s="59"/>
      <c r="B80" s="274"/>
      <c r="C80" s="60"/>
      <c r="D80" s="61"/>
      <c r="E80" s="62"/>
      <c r="F80" s="62"/>
      <c r="G80" s="38"/>
      <c r="H80" s="38"/>
      <c r="I80" s="38"/>
      <c r="J80" s="38"/>
      <c r="K80" s="275"/>
      <c r="L80" s="62"/>
      <c r="M80" s="37"/>
    </row>
  </sheetData>
  <mergeCells count="25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30:L30"/>
    <mergeCell ref="A31:L31"/>
    <mergeCell ref="A32:L32"/>
    <mergeCell ref="D33:D34"/>
    <mergeCell ref="E33:E34"/>
    <mergeCell ref="F33:J33"/>
    <mergeCell ref="K33:K34"/>
    <mergeCell ref="L33:L34"/>
    <mergeCell ref="A58:L58"/>
    <mergeCell ref="A59:L59"/>
    <mergeCell ref="A60:L60"/>
    <mergeCell ref="D61:D62"/>
    <mergeCell ref="E61:E62"/>
    <mergeCell ref="F61:J61"/>
    <mergeCell ref="K61:K62"/>
    <mergeCell ref="L61:L62"/>
  </mergeCells>
  <phoneticPr fontId="12" type="noConversion"/>
  <printOptions horizontalCentered="1"/>
  <pageMargins left="0.31496062992125984" right="0.11811023622047245" top="0.59055118110236227" bottom="0.15748031496062992" header="0" footer="0"/>
  <pageSetup paperSize="9" fitToWidth="0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A1:M25"/>
  <sheetViews>
    <sheetView zoomScale="85" zoomScaleNormal="85" workbookViewId="0">
      <selection activeCell="I36" sqref="I36"/>
    </sheetView>
  </sheetViews>
  <sheetFormatPr defaultRowHeight="14.25"/>
  <cols>
    <col min="1" max="1" width="4" customWidth="1"/>
    <col min="2" max="2" width="10.73046875" customWidth="1"/>
    <col min="3" max="3" width="20.7304687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2587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17468</v>
      </c>
      <c r="C6" s="47" t="s">
        <v>963</v>
      </c>
      <c r="D6" s="36" t="s">
        <v>964</v>
      </c>
      <c r="E6" s="9" t="s">
        <v>51</v>
      </c>
      <c r="F6" s="9" t="s">
        <v>63</v>
      </c>
      <c r="G6" s="81">
        <v>2</v>
      </c>
      <c r="H6" s="81"/>
      <c r="I6" s="81"/>
      <c r="J6" s="1"/>
      <c r="K6" s="71">
        <v>33450</v>
      </c>
      <c r="L6" s="9">
        <v>722</v>
      </c>
      <c r="M6" s="37"/>
    </row>
    <row r="7" spans="1:13" ht="18">
      <c r="A7" s="30">
        <v>2</v>
      </c>
      <c r="B7" s="46">
        <v>18453</v>
      </c>
      <c r="C7" s="47" t="s">
        <v>970</v>
      </c>
      <c r="D7" s="36" t="s">
        <v>969</v>
      </c>
      <c r="E7" s="9" t="s">
        <v>51</v>
      </c>
      <c r="F7" s="9" t="s">
        <v>63</v>
      </c>
      <c r="G7" s="81">
        <v>1</v>
      </c>
      <c r="H7" s="81"/>
      <c r="I7" s="81"/>
      <c r="J7" s="1">
        <v>1</v>
      </c>
      <c r="K7" s="71">
        <v>36975</v>
      </c>
      <c r="L7" s="9">
        <v>742</v>
      </c>
      <c r="M7" s="37"/>
    </row>
    <row r="8" spans="1:13" ht="18">
      <c r="A8" s="30">
        <v>3</v>
      </c>
      <c r="B8" s="2">
        <v>44099</v>
      </c>
      <c r="C8" s="233" t="s">
        <v>25</v>
      </c>
      <c r="D8" s="160" t="s">
        <v>2454</v>
      </c>
      <c r="E8" s="1" t="s">
        <v>51</v>
      </c>
      <c r="F8" s="9" t="s">
        <v>215</v>
      </c>
      <c r="G8" s="81">
        <v>15</v>
      </c>
      <c r="H8" s="28"/>
      <c r="I8" s="39"/>
      <c r="J8" s="39"/>
      <c r="K8" s="152">
        <v>30000</v>
      </c>
      <c r="L8" s="108" t="s">
        <v>1777</v>
      </c>
      <c r="M8" s="264" t="s">
        <v>2409</v>
      </c>
    </row>
    <row r="9" spans="1:13" ht="18">
      <c r="A9" s="30">
        <v>4</v>
      </c>
      <c r="B9" s="2">
        <v>44447</v>
      </c>
      <c r="C9" s="234" t="s">
        <v>1713</v>
      </c>
      <c r="D9" s="84" t="s">
        <v>1714</v>
      </c>
      <c r="E9" s="80" t="s">
        <v>36</v>
      </c>
      <c r="F9" s="81"/>
      <c r="G9" s="81"/>
      <c r="H9" s="81"/>
      <c r="I9" s="4"/>
      <c r="J9" s="1"/>
      <c r="K9" s="134">
        <v>225000</v>
      </c>
      <c r="L9" s="80">
        <v>742</v>
      </c>
      <c r="M9" s="264" t="s">
        <v>2409</v>
      </c>
    </row>
    <row r="10" spans="1:13" ht="18">
      <c r="A10" s="30"/>
      <c r="B10" s="2"/>
      <c r="C10" s="234" t="s">
        <v>1721</v>
      </c>
      <c r="D10" s="84" t="s">
        <v>1715</v>
      </c>
      <c r="E10" s="80"/>
      <c r="F10" s="81" t="s">
        <v>40</v>
      </c>
      <c r="G10" s="81">
        <v>1</v>
      </c>
      <c r="H10" s="81"/>
      <c r="I10" s="4"/>
      <c r="J10" s="1"/>
      <c r="K10" s="134"/>
      <c r="L10" s="80">
        <v>742</v>
      </c>
      <c r="M10" s="38"/>
    </row>
    <row r="11" spans="1:13" ht="18">
      <c r="A11" s="30"/>
      <c r="B11" s="2"/>
      <c r="C11" s="234"/>
      <c r="D11" s="84" t="s">
        <v>1716</v>
      </c>
      <c r="E11" s="80"/>
      <c r="F11" s="81" t="s">
        <v>40</v>
      </c>
      <c r="G11" s="81">
        <v>1</v>
      </c>
      <c r="H11" s="81"/>
      <c r="I11" s="4"/>
      <c r="J11" s="1"/>
      <c r="K11" s="134"/>
      <c r="L11" s="80">
        <v>742</v>
      </c>
      <c r="M11" s="38"/>
    </row>
    <row r="12" spans="1:13" ht="18">
      <c r="A12" s="30"/>
      <c r="B12" s="2"/>
      <c r="C12" s="234" t="s">
        <v>1722</v>
      </c>
      <c r="D12" s="84" t="s">
        <v>1717</v>
      </c>
      <c r="E12" s="80"/>
      <c r="F12" s="81" t="s">
        <v>45</v>
      </c>
      <c r="G12" s="81">
        <v>1</v>
      </c>
      <c r="H12" s="81"/>
      <c r="I12" s="4"/>
      <c r="J12" s="1"/>
      <c r="K12" s="134"/>
      <c r="L12" s="80">
        <v>742</v>
      </c>
      <c r="M12" s="38"/>
    </row>
    <row r="13" spans="1:13" ht="18">
      <c r="A13" s="30"/>
      <c r="B13" s="2"/>
      <c r="C13" s="234"/>
      <c r="D13" s="84" t="s">
        <v>1718</v>
      </c>
      <c r="E13" s="80"/>
      <c r="F13" s="81" t="s">
        <v>45</v>
      </c>
      <c r="G13" s="81">
        <v>1</v>
      </c>
      <c r="H13" s="81"/>
      <c r="I13" s="4"/>
      <c r="J13" s="1"/>
      <c r="K13" s="134"/>
      <c r="L13" s="80">
        <v>742</v>
      </c>
      <c r="M13" s="38"/>
    </row>
    <row r="14" spans="1:13" ht="18">
      <c r="A14" s="30"/>
      <c r="B14" s="2"/>
      <c r="C14" s="234" t="s">
        <v>1724</v>
      </c>
      <c r="D14" s="84" t="s">
        <v>1719</v>
      </c>
      <c r="E14" s="80"/>
      <c r="F14" s="81" t="s">
        <v>43</v>
      </c>
      <c r="G14" s="81">
        <v>1</v>
      </c>
      <c r="H14" s="81"/>
      <c r="I14" s="4"/>
      <c r="J14" s="1"/>
      <c r="K14" s="134"/>
      <c r="L14" s="80">
        <v>742</v>
      </c>
      <c r="M14" s="38"/>
    </row>
    <row r="15" spans="1:13" ht="18">
      <c r="A15" s="30"/>
      <c r="B15" s="2"/>
      <c r="C15" s="234" t="s">
        <v>1723</v>
      </c>
      <c r="D15" s="84" t="s">
        <v>1720</v>
      </c>
      <c r="E15" s="80"/>
      <c r="F15" s="81" t="s">
        <v>45</v>
      </c>
      <c r="G15" s="81">
        <v>1</v>
      </c>
      <c r="H15" s="81"/>
      <c r="I15" s="4"/>
      <c r="J15" s="1"/>
      <c r="K15" s="134"/>
      <c r="L15" s="80">
        <v>742</v>
      </c>
      <c r="M15" s="38"/>
    </row>
    <row r="16" spans="1:13" ht="18">
      <c r="A16" s="30">
        <v>5</v>
      </c>
      <c r="B16" s="46" t="s">
        <v>965</v>
      </c>
      <c r="C16" s="36" t="s">
        <v>668</v>
      </c>
      <c r="D16" s="35" t="s">
        <v>966</v>
      </c>
      <c r="E16" s="9" t="s">
        <v>36</v>
      </c>
      <c r="F16" s="9" t="s">
        <v>121</v>
      </c>
      <c r="G16" s="81"/>
      <c r="H16" s="81"/>
      <c r="I16" s="81"/>
      <c r="J16" s="1">
        <v>1</v>
      </c>
      <c r="K16" s="70">
        <v>8500</v>
      </c>
      <c r="L16" s="9">
        <v>742</v>
      </c>
      <c r="M16" s="37"/>
    </row>
    <row r="17" spans="1:13" ht="18">
      <c r="A17" s="30"/>
      <c r="B17" s="103"/>
      <c r="C17" s="36"/>
      <c r="D17" s="36" t="s">
        <v>1776</v>
      </c>
      <c r="E17" s="9"/>
      <c r="F17" s="9"/>
      <c r="G17" s="81"/>
      <c r="H17" s="81"/>
      <c r="I17" s="81"/>
      <c r="J17" s="1"/>
      <c r="K17" s="70"/>
      <c r="L17" s="9"/>
      <c r="M17" s="37"/>
    </row>
    <row r="18" spans="1:13" ht="18">
      <c r="A18" s="30">
        <v>6</v>
      </c>
      <c r="B18" s="46">
        <v>19355</v>
      </c>
      <c r="C18" s="47" t="s">
        <v>967</v>
      </c>
      <c r="D18" s="36" t="s">
        <v>968</v>
      </c>
      <c r="E18" s="9" t="s">
        <v>36</v>
      </c>
      <c r="F18" s="9" t="s">
        <v>1778</v>
      </c>
      <c r="G18" s="81">
        <v>21</v>
      </c>
      <c r="H18" s="81"/>
      <c r="I18" s="81"/>
      <c r="J18" s="1">
        <v>9</v>
      </c>
      <c r="K18" s="70">
        <v>3500</v>
      </c>
      <c r="L18" s="74">
        <v>722742</v>
      </c>
      <c r="M18" s="37"/>
    </row>
    <row r="19" spans="1:13" ht="18">
      <c r="A19" s="30">
        <v>7</v>
      </c>
      <c r="B19" s="46">
        <v>19559</v>
      </c>
      <c r="C19" s="36" t="s">
        <v>1779</v>
      </c>
      <c r="D19" s="36" t="s">
        <v>79</v>
      </c>
      <c r="E19" s="9" t="s">
        <v>36</v>
      </c>
      <c r="F19" s="9" t="s">
        <v>45</v>
      </c>
      <c r="G19" s="81">
        <v>1</v>
      </c>
      <c r="H19" s="81"/>
      <c r="I19" s="81"/>
      <c r="J19" s="1"/>
      <c r="K19" s="71">
        <v>50000</v>
      </c>
      <c r="L19" s="9">
        <v>264</v>
      </c>
      <c r="M19" s="37"/>
    </row>
    <row r="20" spans="1:13" ht="18">
      <c r="A20" s="30">
        <v>8</v>
      </c>
      <c r="B20" s="2">
        <v>44099</v>
      </c>
      <c r="C20" s="234" t="s">
        <v>972</v>
      </c>
      <c r="D20" s="84" t="s">
        <v>673</v>
      </c>
      <c r="E20" s="80" t="s">
        <v>51</v>
      </c>
      <c r="F20" s="4" t="s">
        <v>215</v>
      </c>
      <c r="G20" s="4">
        <v>10</v>
      </c>
      <c r="H20" s="4"/>
      <c r="I20" s="4"/>
      <c r="J20" s="1">
        <v>5</v>
      </c>
      <c r="K20" s="134">
        <v>2500</v>
      </c>
      <c r="L20" s="108" t="s">
        <v>1777</v>
      </c>
      <c r="M20" s="38"/>
    </row>
    <row r="21" spans="1:13" ht="18">
      <c r="A21" s="167"/>
      <c r="B21" s="168"/>
      <c r="C21" s="169"/>
      <c r="D21" s="170" t="s">
        <v>2588</v>
      </c>
      <c r="E21" s="168"/>
      <c r="F21" s="171" t="s">
        <v>1708</v>
      </c>
      <c r="G21" s="171">
        <f>SUM(G6:G20)</f>
        <v>56</v>
      </c>
      <c r="H21" s="171"/>
      <c r="I21" s="171"/>
      <c r="J21" s="171">
        <f>SUM(J6:J20)</f>
        <v>16</v>
      </c>
      <c r="K21" s="201"/>
      <c r="L21" s="168"/>
      <c r="M21" s="38"/>
    </row>
    <row r="22" spans="1:13" ht="18">
      <c r="A22" s="271"/>
      <c r="B22" s="272"/>
      <c r="C22" s="64"/>
      <c r="D22" s="65"/>
      <c r="E22" s="66"/>
      <c r="F22" s="66"/>
      <c r="G22" s="273"/>
      <c r="H22" s="273"/>
      <c r="I22" s="273"/>
      <c r="J22" s="273"/>
      <c r="K22" s="141"/>
      <c r="L22" s="66"/>
      <c r="M22" s="37"/>
    </row>
    <row r="23" spans="1:13" ht="18">
      <c r="A23" s="59"/>
      <c r="B23" s="274"/>
      <c r="C23" s="60"/>
      <c r="D23" s="61"/>
      <c r="E23" s="62"/>
      <c r="F23" s="62"/>
      <c r="G23" s="38"/>
      <c r="H23" s="38"/>
      <c r="I23" s="38"/>
      <c r="J23" s="38"/>
      <c r="K23" s="275"/>
      <c r="L23" s="62"/>
      <c r="M23" s="37"/>
    </row>
    <row r="24" spans="1:13" ht="18">
      <c r="A24" s="59"/>
      <c r="B24" s="274"/>
      <c r="C24" s="60"/>
      <c r="D24" s="61"/>
      <c r="E24" s="62"/>
      <c r="F24" s="62"/>
      <c r="G24" s="38"/>
      <c r="H24" s="38"/>
      <c r="I24" s="38"/>
      <c r="J24" s="38"/>
      <c r="K24" s="275"/>
      <c r="L24" s="62"/>
      <c r="M24" s="37"/>
    </row>
    <row r="25" spans="1:13" ht="18">
      <c r="A25" s="59"/>
      <c r="B25" s="274"/>
      <c r="C25" s="60"/>
      <c r="D25" s="61"/>
      <c r="E25" s="62"/>
      <c r="F25" s="62"/>
      <c r="G25" s="38"/>
      <c r="H25" s="38"/>
      <c r="I25" s="38"/>
      <c r="J25" s="38"/>
      <c r="K25" s="275"/>
      <c r="L25" s="62"/>
      <c r="M25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FF00"/>
  </sheetPr>
  <dimension ref="A1:M177"/>
  <sheetViews>
    <sheetView topLeftCell="A148" zoomScale="115" zoomScaleNormal="115" workbookViewId="0">
      <selection activeCell="L187" sqref="L187"/>
    </sheetView>
  </sheetViews>
  <sheetFormatPr defaultRowHeight="14.25"/>
  <cols>
    <col min="1" max="1" width="4" customWidth="1"/>
    <col min="2" max="2" width="10.73046875" customWidth="1"/>
    <col min="3" max="3" width="22.59765625" bestFit="1" customWidth="1"/>
    <col min="4" max="4" width="32.2656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2589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47030</v>
      </c>
      <c r="C6" s="35" t="s">
        <v>679</v>
      </c>
      <c r="D6" s="36" t="s">
        <v>680</v>
      </c>
      <c r="E6" s="9" t="s">
        <v>51</v>
      </c>
      <c r="F6" s="9" t="s">
        <v>43</v>
      </c>
      <c r="G6" s="81">
        <v>1</v>
      </c>
      <c r="H6" s="81"/>
      <c r="I6" s="81"/>
      <c r="J6" s="1"/>
      <c r="K6" s="101">
        <v>4030</v>
      </c>
      <c r="L6" s="9" t="s">
        <v>305</v>
      </c>
      <c r="M6" s="37"/>
    </row>
    <row r="7" spans="1:13" ht="18">
      <c r="A7" s="30">
        <v>2</v>
      </c>
      <c r="B7" s="46">
        <v>47441</v>
      </c>
      <c r="C7" s="35" t="s">
        <v>681</v>
      </c>
      <c r="D7" s="36" t="s">
        <v>682</v>
      </c>
      <c r="E7" s="9" t="s">
        <v>51</v>
      </c>
      <c r="F7" s="9" t="s">
        <v>548</v>
      </c>
      <c r="G7" s="81">
        <v>2</v>
      </c>
      <c r="H7" s="81"/>
      <c r="I7" s="81"/>
      <c r="J7" s="1"/>
      <c r="K7" s="101">
        <v>4000</v>
      </c>
      <c r="L7" s="80">
        <v>734</v>
      </c>
      <c r="M7" s="37"/>
    </row>
    <row r="8" spans="1:13" ht="18">
      <c r="A8" s="30">
        <v>3</v>
      </c>
      <c r="B8" s="46">
        <v>11110</v>
      </c>
      <c r="C8" s="35" t="s">
        <v>683</v>
      </c>
      <c r="D8" s="35" t="s">
        <v>684</v>
      </c>
      <c r="E8" s="9" t="s">
        <v>51</v>
      </c>
      <c r="F8" s="9" t="s">
        <v>204</v>
      </c>
      <c r="G8" s="81">
        <v>15</v>
      </c>
      <c r="H8" s="81"/>
      <c r="I8" s="81"/>
      <c r="J8" s="1"/>
      <c r="K8" s="101">
        <v>1300</v>
      </c>
      <c r="L8" s="9">
        <v>714</v>
      </c>
      <c r="M8" s="37"/>
    </row>
    <row r="9" spans="1:13" ht="18">
      <c r="A9" s="30">
        <v>4</v>
      </c>
      <c r="B9" s="46">
        <v>12501</v>
      </c>
      <c r="C9" s="35" t="s">
        <v>685</v>
      </c>
      <c r="D9" s="36" t="s">
        <v>285</v>
      </c>
      <c r="E9" s="9" t="s">
        <v>51</v>
      </c>
      <c r="F9" s="9" t="s">
        <v>686</v>
      </c>
      <c r="G9" s="81">
        <v>2</v>
      </c>
      <c r="H9" s="81"/>
      <c r="I9" s="81"/>
      <c r="J9" s="1"/>
      <c r="K9" s="101">
        <v>2090</v>
      </c>
      <c r="L9" s="9" t="s">
        <v>2920</v>
      </c>
      <c r="M9" s="37"/>
    </row>
    <row r="10" spans="1:13" ht="18">
      <c r="A10" s="30">
        <v>5</v>
      </c>
      <c r="B10" s="46">
        <v>12580</v>
      </c>
      <c r="C10" s="35" t="s">
        <v>687</v>
      </c>
      <c r="D10" s="36" t="s">
        <v>688</v>
      </c>
      <c r="E10" s="9" t="s">
        <v>51</v>
      </c>
      <c r="F10" s="9" t="s">
        <v>689</v>
      </c>
      <c r="G10" s="81">
        <v>1</v>
      </c>
      <c r="H10" s="81"/>
      <c r="I10" s="81"/>
      <c r="J10" s="1"/>
      <c r="K10" s="101">
        <v>2000</v>
      </c>
      <c r="L10" s="9" t="s">
        <v>693</v>
      </c>
      <c r="M10" s="37"/>
    </row>
    <row r="11" spans="1:13" ht="18">
      <c r="A11" s="30">
        <v>6</v>
      </c>
      <c r="B11" s="46">
        <v>12580</v>
      </c>
      <c r="C11" s="35" t="s">
        <v>690</v>
      </c>
      <c r="D11" s="36" t="s">
        <v>688</v>
      </c>
      <c r="E11" s="9" t="s">
        <v>51</v>
      </c>
      <c r="F11" s="9" t="s">
        <v>689</v>
      </c>
      <c r="G11" s="81">
        <v>1</v>
      </c>
      <c r="H11" s="81"/>
      <c r="I11" s="81"/>
      <c r="J11" s="1"/>
      <c r="K11" s="101">
        <v>2000</v>
      </c>
      <c r="L11" s="9" t="s">
        <v>693</v>
      </c>
      <c r="M11" s="37"/>
    </row>
    <row r="12" spans="1:13" ht="18">
      <c r="A12" s="30">
        <v>7</v>
      </c>
      <c r="B12" s="46" t="s">
        <v>691</v>
      </c>
      <c r="C12" s="35" t="s">
        <v>692</v>
      </c>
      <c r="D12" s="36" t="s">
        <v>688</v>
      </c>
      <c r="E12" s="9" t="s">
        <v>51</v>
      </c>
      <c r="F12" s="9" t="s">
        <v>301</v>
      </c>
      <c r="G12" s="81">
        <v>2</v>
      </c>
      <c r="H12" s="81"/>
      <c r="I12" s="81"/>
      <c r="J12" s="1"/>
      <c r="K12" s="101">
        <v>2000</v>
      </c>
      <c r="L12" s="9" t="s">
        <v>693</v>
      </c>
      <c r="M12" s="37"/>
    </row>
    <row r="13" spans="1:13" ht="18">
      <c r="A13" s="30">
        <v>8</v>
      </c>
      <c r="B13" s="46">
        <v>12702</v>
      </c>
      <c r="C13" s="35" t="s">
        <v>694</v>
      </c>
      <c r="D13" s="35" t="s">
        <v>695</v>
      </c>
      <c r="E13" s="9" t="s">
        <v>51</v>
      </c>
      <c r="F13" s="9" t="s">
        <v>569</v>
      </c>
      <c r="G13" s="81">
        <v>5</v>
      </c>
      <c r="H13" s="81"/>
      <c r="I13" s="81"/>
      <c r="J13" s="1"/>
      <c r="K13" s="101">
        <v>1400</v>
      </c>
      <c r="L13" s="9">
        <v>733</v>
      </c>
      <c r="M13" s="37"/>
    </row>
    <row r="14" spans="1:13" ht="18">
      <c r="A14" s="30">
        <v>9</v>
      </c>
      <c r="B14" s="46">
        <v>12958</v>
      </c>
      <c r="C14" s="89" t="s">
        <v>696</v>
      </c>
      <c r="D14" s="35" t="s">
        <v>697</v>
      </c>
      <c r="E14" s="9" t="s">
        <v>51</v>
      </c>
      <c r="F14" s="9" t="s">
        <v>698</v>
      </c>
      <c r="G14" s="81">
        <v>19</v>
      </c>
      <c r="H14" s="81"/>
      <c r="I14" s="81"/>
      <c r="J14" s="1"/>
      <c r="K14" s="101">
        <v>1265</v>
      </c>
      <c r="L14" s="80">
        <v>724</v>
      </c>
      <c r="M14" s="37"/>
    </row>
    <row r="15" spans="1:13" ht="18">
      <c r="A15" s="30">
        <v>10</v>
      </c>
      <c r="B15" s="46">
        <v>12959</v>
      </c>
      <c r="C15" s="35" t="s">
        <v>699</v>
      </c>
      <c r="D15" s="35" t="s">
        <v>700</v>
      </c>
      <c r="E15" s="9" t="s">
        <v>51</v>
      </c>
      <c r="F15" s="9" t="s">
        <v>701</v>
      </c>
      <c r="G15" s="81">
        <v>10</v>
      </c>
      <c r="H15" s="81"/>
      <c r="I15" s="81"/>
      <c r="J15" s="1"/>
      <c r="K15" s="101">
        <v>1200</v>
      </c>
      <c r="L15" s="80">
        <v>734</v>
      </c>
      <c r="M15" s="37"/>
    </row>
    <row r="16" spans="1:13" ht="18">
      <c r="A16" s="30">
        <v>11</v>
      </c>
      <c r="B16" s="46">
        <v>13191</v>
      </c>
      <c r="C16" s="89" t="s">
        <v>702</v>
      </c>
      <c r="D16" s="35" t="s">
        <v>695</v>
      </c>
      <c r="E16" s="9" t="s">
        <v>51</v>
      </c>
      <c r="F16" s="9" t="s">
        <v>686</v>
      </c>
      <c r="G16" s="4">
        <v>2</v>
      </c>
      <c r="H16" s="4"/>
      <c r="I16" s="4"/>
      <c r="J16" s="4"/>
      <c r="K16" s="101">
        <v>2200</v>
      </c>
      <c r="L16" s="9">
        <v>732</v>
      </c>
      <c r="M16" s="37"/>
    </row>
    <row r="17" spans="1:13" ht="18">
      <c r="A17" s="30">
        <v>12</v>
      </c>
      <c r="B17" s="46">
        <v>13417</v>
      </c>
      <c r="C17" s="35" t="s">
        <v>703</v>
      </c>
      <c r="D17" s="36" t="s">
        <v>1706</v>
      </c>
      <c r="E17" s="9" t="s">
        <v>51</v>
      </c>
      <c r="F17" s="9" t="s">
        <v>704</v>
      </c>
      <c r="G17" s="4"/>
      <c r="H17" s="4"/>
      <c r="I17" s="4"/>
      <c r="J17" s="4">
        <v>5</v>
      </c>
      <c r="K17" s="101">
        <v>8000</v>
      </c>
      <c r="L17" s="9">
        <v>734</v>
      </c>
      <c r="M17" s="37"/>
    </row>
    <row r="18" spans="1:13" ht="18">
      <c r="A18" s="108"/>
      <c r="B18" s="9"/>
      <c r="C18" s="9"/>
      <c r="D18" s="35" t="s">
        <v>705</v>
      </c>
      <c r="E18" s="9"/>
      <c r="F18" s="9"/>
      <c r="G18" s="4"/>
      <c r="H18" s="4"/>
      <c r="I18" s="4"/>
      <c r="J18" s="4"/>
      <c r="K18" s="221"/>
      <c r="L18" s="108"/>
      <c r="M18" s="37"/>
    </row>
    <row r="19" spans="1:13" ht="18">
      <c r="A19" s="108"/>
      <c r="B19" s="9"/>
      <c r="C19" s="9"/>
      <c r="D19" s="35" t="s">
        <v>706</v>
      </c>
      <c r="E19" s="9"/>
      <c r="F19" s="9"/>
      <c r="G19" s="4"/>
      <c r="H19" s="4"/>
      <c r="I19" s="4"/>
      <c r="J19" s="4"/>
      <c r="K19" s="221"/>
      <c r="L19" s="108"/>
      <c r="M19" s="37"/>
    </row>
    <row r="20" spans="1:13" ht="18">
      <c r="A20" s="108"/>
      <c r="B20" s="9"/>
      <c r="C20" s="9"/>
      <c r="D20" s="36" t="s">
        <v>707</v>
      </c>
      <c r="E20" s="9"/>
      <c r="F20" s="9"/>
      <c r="G20" s="4"/>
      <c r="H20" s="4"/>
      <c r="I20" s="4"/>
      <c r="J20" s="4"/>
      <c r="K20" s="221"/>
      <c r="L20" s="108"/>
      <c r="M20" s="37"/>
    </row>
    <row r="21" spans="1:13" ht="18">
      <c r="A21" s="108"/>
      <c r="B21" s="9"/>
      <c r="C21" s="9"/>
      <c r="D21" s="35" t="s">
        <v>708</v>
      </c>
      <c r="E21" s="9"/>
      <c r="F21" s="9"/>
      <c r="G21" s="4"/>
      <c r="H21" s="4"/>
      <c r="I21" s="4"/>
      <c r="J21" s="4"/>
      <c r="K21" s="221"/>
      <c r="L21" s="108"/>
      <c r="M21" s="37"/>
    </row>
    <row r="22" spans="1:13" ht="18">
      <c r="A22" s="108"/>
      <c r="B22" s="120"/>
      <c r="C22" s="9"/>
      <c r="D22" s="35" t="s">
        <v>709</v>
      </c>
      <c r="E22" s="9"/>
      <c r="F22" s="9"/>
      <c r="G22" s="4"/>
      <c r="H22" s="4"/>
      <c r="I22" s="4"/>
      <c r="J22" s="4"/>
      <c r="K22" s="221"/>
      <c r="L22" s="108"/>
      <c r="M22" s="37"/>
    </row>
    <row r="23" spans="1:13" ht="18">
      <c r="A23" s="108">
        <v>13</v>
      </c>
      <c r="B23" s="46">
        <v>13417</v>
      </c>
      <c r="C23" s="35" t="s">
        <v>710</v>
      </c>
      <c r="D23" s="36" t="s">
        <v>711</v>
      </c>
      <c r="E23" s="9" t="s">
        <v>51</v>
      </c>
      <c r="F23" s="53" t="s">
        <v>544</v>
      </c>
      <c r="G23" s="4"/>
      <c r="H23" s="4"/>
      <c r="I23" s="4"/>
      <c r="J23" s="4">
        <v>10</v>
      </c>
      <c r="K23" s="101">
        <v>8000</v>
      </c>
      <c r="L23" s="9">
        <v>732</v>
      </c>
      <c r="M23" s="38"/>
    </row>
    <row r="24" spans="1:13" ht="18">
      <c r="A24" s="108"/>
      <c r="B24" s="46"/>
      <c r="C24" s="35"/>
      <c r="D24" s="98" t="s">
        <v>712</v>
      </c>
      <c r="E24" s="9"/>
      <c r="F24" s="9"/>
      <c r="G24" s="4"/>
      <c r="H24" s="4"/>
      <c r="I24" s="4"/>
      <c r="J24" s="4"/>
      <c r="K24" s="101"/>
      <c r="L24" s="9"/>
      <c r="M24" s="38"/>
    </row>
    <row r="25" spans="1:13" ht="18">
      <c r="A25" s="271"/>
      <c r="B25" s="272"/>
      <c r="C25" s="64"/>
      <c r="D25" s="65"/>
      <c r="E25" s="66"/>
      <c r="F25" s="66"/>
      <c r="G25" s="273"/>
      <c r="H25" s="273"/>
      <c r="I25" s="273"/>
      <c r="J25" s="273"/>
      <c r="K25" s="141"/>
      <c r="L25" s="66"/>
    </row>
    <row r="26" spans="1:13" ht="18">
      <c r="A26" s="59"/>
      <c r="B26" s="274"/>
      <c r="C26" s="60"/>
      <c r="D26" s="61"/>
      <c r="E26" s="62"/>
      <c r="F26" s="62"/>
      <c r="G26" s="38"/>
      <c r="H26" s="38"/>
      <c r="I26" s="38"/>
      <c r="J26" s="38"/>
      <c r="K26" s="275"/>
      <c r="L26" s="62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</row>
    <row r="32" spans="1:13" ht="18">
      <c r="A32" s="353" t="s">
        <v>0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7"/>
    </row>
    <row r="33" spans="1:13" ht="18">
      <c r="A33" s="353" t="s">
        <v>2589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7"/>
    </row>
    <row r="34" spans="1:13" ht="18">
      <c r="A34" s="354" t="s">
        <v>2554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7"/>
    </row>
    <row r="35" spans="1:13" ht="18">
      <c r="A35" s="10" t="s">
        <v>1</v>
      </c>
      <c r="B35" s="26" t="s">
        <v>2</v>
      </c>
      <c r="C35" s="11" t="s">
        <v>3</v>
      </c>
      <c r="D35" s="355" t="s">
        <v>4</v>
      </c>
      <c r="E35" s="355" t="s">
        <v>654</v>
      </c>
      <c r="F35" s="357" t="s">
        <v>5</v>
      </c>
      <c r="G35" s="358"/>
      <c r="H35" s="358"/>
      <c r="I35" s="358"/>
      <c r="J35" s="359"/>
      <c r="K35" s="360" t="s">
        <v>9</v>
      </c>
      <c r="L35" s="355" t="s">
        <v>6</v>
      </c>
      <c r="M35" s="37"/>
    </row>
    <row r="36" spans="1:13" ht="18">
      <c r="A36" s="12"/>
      <c r="B36" s="27" t="s">
        <v>7</v>
      </c>
      <c r="C36" s="13" t="s">
        <v>8</v>
      </c>
      <c r="D36" s="356"/>
      <c r="E36" s="356"/>
      <c r="F36" s="8" t="s">
        <v>32</v>
      </c>
      <c r="G36" s="8" t="s">
        <v>33</v>
      </c>
      <c r="H36" s="8" t="s">
        <v>34</v>
      </c>
      <c r="I36" s="8" t="s">
        <v>35</v>
      </c>
      <c r="J36" s="21" t="s">
        <v>37</v>
      </c>
      <c r="K36" s="361"/>
      <c r="L36" s="356"/>
      <c r="M36" s="37"/>
    </row>
    <row r="37" spans="1:13" ht="18">
      <c r="A37" s="30"/>
      <c r="B37" s="46"/>
      <c r="C37" s="35"/>
      <c r="D37" s="98" t="s">
        <v>713</v>
      </c>
      <c r="E37" s="9"/>
      <c r="F37" s="9"/>
      <c r="G37" s="81"/>
      <c r="H37" s="81"/>
      <c r="I37" s="81"/>
      <c r="J37" s="1"/>
      <c r="K37" s="101"/>
      <c r="L37" s="9"/>
      <c r="M37" s="38"/>
    </row>
    <row r="38" spans="1:13" ht="18">
      <c r="A38" s="30"/>
      <c r="B38" s="46"/>
      <c r="C38" s="35"/>
      <c r="D38" s="98" t="s">
        <v>714</v>
      </c>
      <c r="E38" s="9"/>
      <c r="F38" s="9"/>
      <c r="G38" s="81"/>
      <c r="H38" s="81"/>
      <c r="I38" s="81"/>
      <c r="J38" s="1"/>
      <c r="K38" s="101"/>
      <c r="L38" s="9"/>
      <c r="M38" s="38"/>
    </row>
    <row r="39" spans="1:13" ht="18">
      <c r="A39" s="30"/>
      <c r="B39" s="46"/>
      <c r="C39" s="35"/>
      <c r="D39" s="86" t="s">
        <v>715</v>
      </c>
      <c r="E39" s="9"/>
      <c r="F39" s="9"/>
      <c r="G39" s="81"/>
      <c r="H39" s="81"/>
      <c r="I39" s="81"/>
      <c r="J39" s="1"/>
      <c r="K39" s="101"/>
      <c r="L39" s="9"/>
      <c r="M39" s="38"/>
    </row>
    <row r="40" spans="1:13" ht="18">
      <c r="A40" s="30"/>
      <c r="B40" s="46"/>
      <c r="C40" s="35"/>
      <c r="D40" s="86" t="s">
        <v>716</v>
      </c>
      <c r="E40" s="9"/>
      <c r="F40" s="9"/>
      <c r="G40" s="81"/>
      <c r="H40" s="81"/>
      <c r="I40" s="81"/>
      <c r="J40" s="1"/>
      <c r="K40" s="101"/>
      <c r="L40" s="9"/>
    </row>
    <row r="41" spans="1:13" ht="18">
      <c r="A41" s="30">
        <v>14</v>
      </c>
      <c r="B41" s="46">
        <v>13420</v>
      </c>
      <c r="C41" s="35" t="s">
        <v>717</v>
      </c>
      <c r="D41" s="35" t="s">
        <v>718</v>
      </c>
      <c r="E41" s="9" t="s">
        <v>51</v>
      </c>
      <c r="F41" s="9" t="s">
        <v>556</v>
      </c>
      <c r="G41" s="81"/>
      <c r="H41" s="81"/>
      <c r="I41" s="81"/>
      <c r="J41" s="1">
        <v>10</v>
      </c>
      <c r="K41" s="101">
        <v>1500</v>
      </c>
      <c r="L41" s="9">
        <v>732</v>
      </c>
    </row>
    <row r="42" spans="1:13" ht="18">
      <c r="A42" s="30">
        <v>15</v>
      </c>
      <c r="B42" s="46">
        <v>13668</v>
      </c>
      <c r="C42" s="35" t="s">
        <v>719</v>
      </c>
      <c r="D42" s="36" t="s">
        <v>720</v>
      </c>
      <c r="E42" s="9"/>
      <c r="F42" s="9"/>
      <c r="G42" s="81"/>
      <c r="H42" s="81"/>
      <c r="I42" s="81"/>
      <c r="J42" s="1"/>
      <c r="K42" s="101"/>
      <c r="L42" s="9"/>
    </row>
    <row r="43" spans="1:13" ht="18">
      <c r="A43" s="30"/>
      <c r="B43" s="46"/>
      <c r="C43" s="35"/>
      <c r="D43" s="36" t="s">
        <v>721</v>
      </c>
      <c r="E43" s="9"/>
      <c r="F43" s="9"/>
      <c r="G43" s="81"/>
      <c r="H43" s="81"/>
      <c r="I43" s="81"/>
      <c r="J43" s="1"/>
      <c r="K43" s="101"/>
      <c r="L43" s="9"/>
    </row>
    <row r="44" spans="1:13" ht="18">
      <c r="A44" s="30"/>
      <c r="B44" s="46"/>
      <c r="C44" s="35"/>
      <c r="D44" s="36" t="s">
        <v>722</v>
      </c>
      <c r="E44" s="9" t="s">
        <v>39</v>
      </c>
      <c r="F44" s="9" t="s">
        <v>373</v>
      </c>
      <c r="G44" s="81"/>
      <c r="H44" s="81"/>
      <c r="I44" s="81"/>
      <c r="J44" s="1">
        <v>1</v>
      </c>
      <c r="K44" s="101">
        <v>11000</v>
      </c>
      <c r="L44" s="9">
        <v>732</v>
      </c>
    </row>
    <row r="45" spans="1:13" ht="18">
      <c r="A45" s="30"/>
      <c r="B45" s="46"/>
      <c r="C45" s="35"/>
      <c r="D45" s="35" t="s">
        <v>723</v>
      </c>
      <c r="E45" s="9" t="s">
        <v>39</v>
      </c>
      <c r="F45" s="9" t="s">
        <v>373</v>
      </c>
      <c r="G45" s="81"/>
      <c r="H45" s="81"/>
      <c r="I45" s="81"/>
      <c r="J45" s="1">
        <v>1</v>
      </c>
      <c r="K45" s="101">
        <v>9500</v>
      </c>
      <c r="L45" s="9">
        <v>732</v>
      </c>
    </row>
    <row r="46" spans="1:13" ht="18">
      <c r="A46" s="30"/>
      <c r="B46" s="46"/>
      <c r="C46" s="35"/>
      <c r="D46" s="35" t="s">
        <v>724</v>
      </c>
      <c r="E46" s="9" t="s">
        <v>39</v>
      </c>
      <c r="F46" s="9" t="s">
        <v>373</v>
      </c>
      <c r="G46" s="81"/>
      <c r="H46" s="81"/>
      <c r="I46" s="81"/>
      <c r="J46" s="1">
        <v>1</v>
      </c>
      <c r="K46" s="101">
        <v>9500</v>
      </c>
      <c r="L46" s="9">
        <v>732</v>
      </c>
    </row>
    <row r="47" spans="1:13" ht="18">
      <c r="A47" s="30">
        <v>16</v>
      </c>
      <c r="B47" s="46">
        <v>13738</v>
      </c>
      <c r="C47" s="35" t="s">
        <v>725</v>
      </c>
      <c r="D47" s="35" t="s">
        <v>726</v>
      </c>
      <c r="E47" s="9" t="s">
        <v>51</v>
      </c>
      <c r="F47" s="9" t="s">
        <v>727</v>
      </c>
      <c r="G47" s="81">
        <v>40</v>
      </c>
      <c r="H47" s="81"/>
      <c r="I47" s="81"/>
      <c r="J47" s="1"/>
      <c r="K47" s="101">
        <v>1570</v>
      </c>
      <c r="L47" s="9">
        <v>732</v>
      </c>
    </row>
    <row r="48" spans="1:13" ht="18">
      <c r="A48" s="30">
        <v>17</v>
      </c>
      <c r="B48" s="46">
        <v>13787</v>
      </c>
      <c r="C48" s="35" t="s">
        <v>728</v>
      </c>
      <c r="D48" s="35" t="s">
        <v>729</v>
      </c>
      <c r="E48" s="9" t="s">
        <v>51</v>
      </c>
      <c r="F48" s="9" t="s">
        <v>730</v>
      </c>
      <c r="G48" s="81"/>
      <c r="H48" s="81"/>
      <c r="I48" s="81"/>
      <c r="J48" s="1">
        <v>8</v>
      </c>
      <c r="K48" s="101">
        <v>8600</v>
      </c>
      <c r="L48" s="9">
        <v>733</v>
      </c>
    </row>
    <row r="49" spans="1:12" ht="18">
      <c r="A49" s="30"/>
      <c r="B49" s="46"/>
      <c r="C49" s="35"/>
      <c r="D49" s="89" t="s">
        <v>731</v>
      </c>
      <c r="E49" s="9"/>
      <c r="F49" s="9"/>
      <c r="G49" s="81"/>
      <c r="H49" s="81"/>
      <c r="I49" s="81"/>
      <c r="J49" s="1"/>
      <c r="K49" s="101"/>
      <c r="L49" s="9"/>
    </row>
    <row r="50" spans="1:12" ht="18">
      <c r="A50" s="30"/>
      <c r="B50" s="46"/>
      <c r="C50" s="35"/>
      <c r="D50" s="211" t="s">
        <v>732</v>
      </c>
      <c r="E50" s="9"/>
      <c r="F50" s="9"/>
      <c r="G50" s="81"/>
      <c r="H50" s="81"/>
      <c r="I50" s="81"/>
      <c r="J50" s="1"/>
      <c r="K50" s="101"/>
      <c r="L50" s="9"/>
    </row>
    <row r="51" spans="1:12" ht="18">
      <c r="A51" s="30">
        <v>18</v>
      </c>
      <c r="B51" s="46">
        <v>13787</v>
      </c>
      <c r="C51" s="35" t="s">
        <v>728</v>
      </c>
      <c r="D51" s="35" t="s">
        <v>729</v>
      </c>
      <c r="E51" s="9" t="s">
        <v>51</v>
      </c>
      <c r="F51" s="9" t="s">
        <v>730</v>
      </c>
      <c r="G51" s="81"/>
      <c r="H51" s="81"/>
      <c r="I51" s="81"/>
      <c r="J51" s="1">
        <v>8</v>
      </c>
      <c r="K51" s="101">
        <v>8600</v>
      </c>
      <c r="L51" s="9">
        <v>733</v>
      </c>
    </row>
    <row r="52" spans="1:12" ht="18">
      <c r="A52" s="30"/>
      <c r="B52" s="46"/>
      <c r="C52" s="35"/>
      <c r="D52" s="35" t="s">
        <v>733</v>
      </c>
      <c r="E52" s="9"/>
      <c r="F52" s="9"/>
      <c r="G52" s="81"/>
      <c r="H52" s="81"/>
      <c r="I52" s="81"/>
      <c r="J52" s="1"/>
      <c r="K52" s="101"/>
      <c r="L52" s="9"/>
    </row>
    <row r="53" spans="1:12" ht="18">
      <c r="A53" s="30"/>
      <c r="B53" s="46"/>
      <c r="C53" s="35"/>
      <c r="D53" s="35" t="s">
        <v>734</v>
      </c>
      <c r="E53" s="9"/>
      <c r="F53" s="9"/>
      <c r="G53" s="81"/>
      <c r="H53" s="81"/>
      <c r="I53" s="81"/>
      <c r="J53" s="1"/>
      <c r="K53" s="101"/>
      <c r="L53" s="9"/>
    </row>
    <row r="54" spans="1:12" ht="18">
      <c r="A54" s="30">
        <v>19</v>
      </c>
      <c r="B54" s="46">
        <v>14017</v>
      </c>
      <c r="C54" s="35" t="s">
        <v>735</v>
      </c>
      <c r="D54" s="35" t="s">
        <v>736</v>
      </c>
      <c r="E54" s="9" t="s">
        <v>39</v>
      </c>
      <c r="F54" s="9" t="s">
        <v>737</v>
      </c>
      <c r="G54" s="81"/>
      <c r="H54" s="81"/>
      <c r="I54" s="81"/>
      <c r="J54" s="1">
        <v>12</v>
      </c>
      <c r="K54" s="101">
        <v>9000</v>
      </c>
      <c r="L54" s="9">
        <v>733</v>
      </c>
    </row>
    <row r="55" spans="1:12" ht="18">
      <c r="A55" s="30"/>
      <c r="B55" s="46"/>
      <c r="C55" s="35"/>
      <c r="D55" s="89" t="s">
        <v>738</v>
      </c>
      <c r="E55" s="9"/>
      <c r="F55" s="9"/>
      <c r="G55" s="81"/>
      <c r="H55" s="81"/>
      <c r="I55" s="81"/>
      <c r="J55" s="1"/>
      <c r="K55" s="101"/>
      <c r="L55" s="9"/>
    </row>
    <row r="56" spans="1:12" ht="18">
      <c r="A56" s="30"/>
      <c r="B56" s="46"/>
      <c r="C56" s="35"/>
      <c r="D56" s="89" t="s">
        <v>739</v>
      </c>
      <c r="E56" s="9"/>
      <c r="F56" s="9"/>
      <c r="G56" s="81"/>
      <c r="H56" s="81"/>
      <c r="I56" s="81"/>
      <c r="J56" s="1"/>
      <c r="K56" s="101"/>
      <c r="L56" s="9"/>
    </row>
    <row r="57" spans="1:12" ht="18">
      <c r="A57" s="30"/>
      <c r="B57" s="46"/>
      <c r="C57" s="35"/>
      <c r="D57" s="89" t="s">
        <v>740</v>
      </c>
      <c r="E57" s="9"/>
      <c r="F57" s="9"/>
      <c r="G57" s="81"/>
      <c r="H57" s="81"/>
      <c r="I57" s="81"/>
      <c r="J57" s="1"/>
      <c r="K57" s="101"/>
      <c r="L57" s="9"/>
    </row>
    <row r="58" spans="1:12" ht="18">
      <c r="A58" s="271"/>
      <c r="B58" s="272"/>
      <c r="C58" s="64"/>
      <c r="D58" s="65"/>
      <c r="E58" s="66"/>
      <c r="F58" s="66"/>
      <c r="G58" s="273"/>
      <c r="H58" s="273"/>
      <c r="I58" s="273"/>
      <c r="J58" s="273"/>
      <c r="K58" s="141"/>
      <c r="L58" s="66"/>
    </row>
    <row r="59" spans="1:12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</row>
    <row r="60" spans="1:12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</row>
    <row r="61" spans="1:12" ht="18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</row>
    <row r="62" spans="1:12" ht="18">
      <c r="A62" s="59"/>
      <c r="B62" s="274"/>
      <c r="C62" s="60"/>
      <c r="D62" s="61"/>
      <c r="E62" s="62"/>
      <c r="F62" s="62"/>
      <c r="G62" s="38"/>
      <c r="H62" s="38"/>
      <c r="I62" s="38"/>
      <c r="J62" s="38"/>
      <c r="K62" s="275"/>
      <c r="L62" s="62"/>
    </row>
    <row r="63" spans="1:12" ht="18">
      <c r="A63" s="59"/>
      <c r="B63" s="274"/>
      <c r="C63" s="60"/>
      <c r="D63" s="61"/>
      <c r="E63" s="62"/>
      <c r="F63" s="62"/>
      <c r="G63" s="38"/>
      <c r="H63" s="38"/>
      <c r="I63" s="38"/>
      <c r="J63" s="38"/>
      <c r="K63" s="275"/>
      <c r="L63" s="62"/>
    </row>
    <row r="65" spans="1:12" ht="18">
      <c r="A65" s="353" t="s">
        <v>0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</row>
    <row r="66" spans="1:12" ht="18">
      <c r="A66" s="353" t="s">
        <v>2589</v>
      </c>
      <c r="B66" s="353"/>
      <c r="C66" s="353"/>
      <c r="D66" s="353"/>
      <c r="E66" s="353"/>
      <c r="F66" s="353"/>
      <c r="G66" s="353"/>
      <c r="H66" s="353"/>
      <c r="I66" s="353"/>
      <c r="J66" s="353"/>
      <c r="K66" s="353"/>
      <c r="L66" s="353"/>
    </row>
    <row r="67" spans="1:12" ht="18">
      <c r="A67" s="354" t="s">
        <v>2554</v>
      </c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</row>
    <row r="68" spans="1:12" ht="18">
      <c r="A68" s="10" t="s">
        <v>1</v>
      </c>
      <c r="B68" s="26" t="s">
        <v>2</v>
      </c>
      <c r="C68" s="11" t="s">
        <v>3</v>
      </c>
      <c r="D68" s="355" t="s">
        <v>4</v>
      </c>
      <c r="E68" s="355" t="s">
        <v>654</v>
      </c>
      <c r="F68" s="357" t="s">
        <v>5</v>
      </c>
      <c r="G68" s="358"/>
      <c r="H68" s="358"/>
      <c r="I68" s="358"/>
      <c r="J68" s="359"/>
      <c r="K68" s="360" t="s">
        <v>9</v>
      </c>
      <c r="L68" s="355" t="s">
        <v>6</v>
      </c>
    </row>
    <row r="69" spans="1:12" ht="18">
      <c r="A69" s="12"/>
      <c r="B69" s="27" t="s">
        <v>7</v>
      </c>
      <c r="C69" s="13" t="s">
        <v>8</v>
      </c>
      <c r="D69" s="356"/>
      <c r="E69" s="356"/>
      <c r="F69" s="8" t="s">
        <v>32</v>
      </c>
      <c r="G69" s="8" t="s">
        <v>33</v>
      </c>
      <c r="H69" s="8" t="s">
        <v>34</v>
      </c>
      <c r="I69" s="8" t="s">
        <v>35</v>
      </c>
      <c r="J69" s="21" t="s">
        <v>37</v>
      </c>
      <c r="K69" s="361"/>
      <c r="L69" s="356"/>
    </row>
    <row r="70" spans="1:12" ht="18">
      <c r="A70" s="30">
        <v>20</v>
      </c>
      <c r="B70" s="46">
        <v>14052</v>
      </c>
      <c r="C70" s="35" t="s">
        <v>741</v>
      </c>
      <c r="D70" s="35" t="s">
        <v>742</v>
      </c>
      <c r="E70" s="9" t="s">
        <v>51</v>
      </c>
      <c r="F70" s="9" t="s">
        <v>727</v>
      </c>
      <c r="G70" s="81">
        <v>40</v>
      </c>
      <c r="H70" s="81"/>
      <c r="I70" s="81"/>
      <c r="J70" s="1"/>
      <c r="K70" s="101">
        <v>8600</v>
      </c>
      <c r="L70" s="9">
        <v>732</v>
      </c>
    </row>
    <row r="71" spans="1:12" ht="18">
      <c r="A71" s="30"/>
      <c r="B71" s="9"/>
      <c r="C71" s="35"/>
      <c r="D71" s="35" t="s">
        <v>743</v>
      </c>
      <c r="E71" s="9"/>
      <c r="F71" s="9"/>
      <c r="G71" s="81"/>
      <c r="H71" s="81"/>
      <c r="I71" s="81"/>
      <c r="J71" s="1"/>
      <c r="K71" s="101"/>
      <c r="L71" s="9"/>
    </row>
    <row r="72" spans="1:12" ht="18">
      <c r="A72" s="30"/>
      <c r="B72" s="9"/>
      <c r="C72" s="35"/>
      <c r="D72" s="48" t="s">
        <v>744</v>
      </c>
      <c r="E72" s="9"/>
      <c r="F72" s="9"/>
      <c r="G72" s="81"/>
      <c r="H72" s="81"/>
      <c r="I72" s="81"/>
      <c r="J72" s="1"/>
      <c r="K72" s="101"/>
      <c r="L72" s="9"/>
    </row>
    <row r="73" spans="1:12" ht="18">
      <c r="A73" s="30"/>
      <c r="B73" s="9"/>
      <c r="C73" s="35"/>
      <c r="D73" s="135" t="s">
        <v>745</v>
      </c>
      <c r="E73" s="9"/>
      <c r="F73" s="9"/>
      <c r="G73" s="81"/>
      <c r="H73" s="81"/>
      <c r="I73" s="81"/>
      <c r="J73" s="1"/>
      <c r="K73" s="101"/>
      <c r="L73" s="9"/>
    </row>
    <row r="74" spans="1:12" ht="18">
      <c r="A74" s="30"/>
      <c r="B74" s="9"/>
      <c r="C74" s="35"/>
      <c r="D74" s="48" t="s">
        <v>746</v>
      </c>
      <c r="E74" s="9"/>
      <c r="F74" s="9"/>
      <c r="G74" s="81"/>
      <c r="H74" s="81"/>
      <c r="I74" s="81"/>
      <c r="J74" s="1"/>
      <c r="K74" s="101"/>
      <c r="L74" s="9"/>
    </row>
    <row r="75" spans="1:12" ht="18">
      <c r="A75" s="30"/>
      <c r="B75" s="9"/>
      <c r="C75" s="35"/>
      <c r="D75" s="48" t="s">
        <v>747</v>
      </c>
      <c r="E75" s="9"/>
      <c r="F75" s="9"/>
      <c r="G75" s="81"/>
      <c r="H75" s="81"/>
      <c r="I75" s="81"/>
      <c r="J75" s="1"/>
      <c r="K75" s="101"/>
      <c r="L75" s="36"/>
    </row>
    <row r="76" spans="1:12" ht="18">
      <c r="A76" s="30"/>
      <c r="B76" s="9"/>
      <c r="C76" s="35"/>
      <c r="D76" s="48" t="s">
        <v>748</v>
      </c>
      <c r="E76" s="9"/>
      <c r="F76" s="9"/>
      <c r="G76" s="81"/>
      <c r="H76" s="81"/>
      <c r="I76" s="81"/>
      <c r="J76" s="1"/>
      <c r="K76" s="101"/>
      <c r="L76" s="36"/>
    </row>
    <row r="77" spans="1:12" ht="18">
      <c r="A77" s="30"/>
      <c r="B77" s="9"/>
      <c r="C77" s="35"/>
      <c r="D77" s="48" t="s">
        <v>749</v>
      </c>
      <c r="E77" s="9"/>
      <c r="F77" s="9"/>
      <c r="G77" s="81"/>
      <c r="H77" s="81"/>
      <c r="I77" s="81"/>
      <c r="J77" s="1"/>
      <c r="K77" s="101"/>
      <c r="L77" s="36"/>
    </row>
    <row r="78" spans="1:12" ht="18">
      <c r="A78" s="108"/>
      <c r="B78" s="9"/>
      <c r="C78" s="35"/>
      <c r="D78" s="48" t="s">
        <v>750</v>
      </c>
      <c r="E78" s="9"/>
      <c r="F78" s="9"/>
      <c r="G78" s="81"/>
      <c r="H78" s="4"/>
      <c r="I78" s="4"/>
      <c r="J78" s="4"/>
      <c r="K78" s="101"/>
      <c r="L78" s="36"/>
    </row>
    <row r="79" spans="1:12" ht="18">
      <c r="A79" s="108"/>
      <c r="B79" s="9"/>
      <c r="C79" s="56"/>
      <c r="D79" s="183" t="s">
        <v>751</v>
      </c>
      <c r="E79" s="58"/>
      <c r="F79" s="58"/>
      <c r="G79" s="81"/>
      <c r="H79" s="4"/>
      <c r="I79" s="4"/>
      <c r="J79" s="4"/>
      <c r="K79" s="181"/>
      <c r="L79" s="57"/>
    </row>
    <row r="80" spans="1:12" ht="18">
      <c r="A80" s="108">
        <v>21</v>
      </c>
      <c r="B80" s="46">
        <v>14052</v>
      </c>
      <c r="C80" s="35" t="s">
        <v>741</v>
      </c>
      <c r="D80" s="35" t="s">
        <v>718</v>
      </c>
      <c r="E80" s="9" t="s">
        <v>51</v>
      </c>
      <c r="F80" s="74" t="s">
        <v>752</v>
      </c>
      <c r="G80" s="81">
        <v>40</v>
      </c>
      <c r="H80" s="4"/>
      <c r="I80" s="4"/>
      <c r="J80" s="4"/>
      <c r="K80" s="101">
        <v>1570</v>
      </c>
      <c r="L80" s="9">
        <v>732</v>
      </c>
    </row>
    <row r="81" spans="1:12" ht="18">
      <c r="A81" s="108">
        <v>22</v>
      </c>
      <c r="B81" s="46">
        <v>14103</v>
      </c>
      <c r="C81" s="35" t="s">
        <v>725</v>
      </c>
      <c r="D81" s="35" t="s">
        <v>753</v>
      </c>
      <c r="E81" s="9" t="s">
        <v>51</v>
      </c>
      <c r="F81" s="9" t="s">
        <v>752</v>
      </c>
      <c r="G81" s="81">
        <v>40</v>
      </c>
      <c r="H81" s="81"/>
      <c r="I81" s="81"/>
      <c r="J81" s="1"/>
      <c r="K81" s="101">
        <v>8600</v>
      </c>
      <c r="L81" s="9">
        <v>731</v>
      </c>
    </row>
    <row r="82" spans="1:12" ht="18">
      <c r="A82" s="108"/>
      <c r="B82" s="46"/>
      <c r="C82" s="35"/>
      <c r="D82" s="35" t="s">
        <v>754</v>
      </c>
      <c r="E82" s="9"/>
      <c r="F82" s="9"/>
      <c r="G82" s="81"/>
      <c r="H82" s="81"/>
      <c r="I82" s="81"/>
      <c r="J82" s="1"/>
      <c r="K82" s="136"/>
      <c r="L82" s="80"/>
    </row>
    <row r="83" spans="1:12" ht="18">
      <c r="A83" s="108"/>
      <c r="B83" s="46"/>
      <c r="C83" s="35"/>
      <c r="D83" s="89" t="s">
        <v>755</v>
      </c>
      <c r="E83" s="9"/>
      <c r="F83" s="9"/>
      <c r="G83" s="81"/>
      <c r="H83" s="81"/>
      <c r="I83" s="81"/>
      <c r="J83" s="1"/>
      <c r="K83" s="136"/>
      <c r="L83" s="80"/>
    </row>
    <row r="84" spans="1:12" ht="18">
      <c r="A84" s="108"/>
      <c r="B84" s="46"/>
      <c r="C84" s="35"/>
      <c r="D84" s="89" t="s">
        <v>756</v>
      </c>
      <c r="E84" s="9"/>
      <c r="F84" s="9"/>
      <c r="G84" s="81"/>
      <c r="H84" s="81"/>
      <c r="I84" s="81"/>
      <c r="J84" s="1"/>
      <c r="K84" s="136"/>
      <c r="L84" s="80"/>
    </row>
    <row r="85" spans="1:12" ht="18">
      <c r="A85" s="108"/>
      <c r="B85" s="46"/>
      <c r="C85" s="35"/>
      <c r="D85" s="89" t="s">
        <v>757</v>
      </c>
      <c r="E85" s="9"/>
      <c r="F85" s="9"/>
      <c r="G85" s="81"/>
      <c r="H85" s="81"/>
      <c r="I85" s="81"/>
      <c r="J85" s="1"/>
      <c r="K85" s="136"/>
      <c r="L85" s="80"/>
    </row>
    <row r="86" spans="1:12" ht="18">
      <c r="A86" s="30"/>
      <c r="B86" s="46"/>
      <c r="C86" s="35"/>
      <c r="D86" s="89" t="s">
        <v>758</v>
      </c>
      <c r="E86" s="9"/>
      <c r="F86" s="9"/>
      <c r="G86" s="81"/>
      <c r="H86" s="81"/>
      <c r="I86" s="81"/>
      <c r="J86" s="1"/>
      <c r="K86" s="136"/>
      <c r="L86" s="80"/>
    </row>
    <row r="87" spans="1:12" ht="18">
      <c r="A87" s="30"/>
      <c r="B87" s="46"/>
      <c r="C87" s="35"/>
      <c r="D87" s="89" t="s">
        <v>759</v>
      </c>
      <c r="E87" s="9"/>
      <c r="F87" s="9"/>
      <c r="G87" s="81"/>
      <c r="H87" s="81"/>
      <c r="I87" s="81"/>
      <c r="J87" s="1"/>
      <c r="K87" s="136"/>
      <c r="L87" s="80"/>
    </row>
    <row r="88" spans="1:12" ht="18">
      <c r="A88" s="30"/>
      <c r="B88" s="46"/>
      <c r="C88" s="35"/>
      <c r="D88" s="89" t="s">
        <v>760</v>
      </c>
      <c r="E88" s="9"/>
      <c r="F88" s="9"/>
      <c r="G88" s="81"/>
      <c r="H88" s="81"/>
      <c r="I88" s="81"/>
      <c r="J88" s="1"/>
      <c r="K88" s="136"/>
      <c r="L88" s="80"/>
    </row>
    <row r="89" spans="1:12" ht="18">
      <c r="A89" s="30"/>
      <c r="B89" s="46"/>
      <c r="C89" s="35"/>
      <c r="D89" s="89" t="s">
        <v>761</v>
      </c>
      <c r="E89" s="9"/>
      <c r="F89" s="9"/>
      <c r="G89" s="81"/>
      <c r="H89" s="81"/>
      <c r="I89" s="81"/>
      <c r="J89" s="1"/>
      <c r="K89" s="136"/>
      <c r="L89" s="80"/>
    </row>
    <row r="90" spans="1:12" ht="18">
      <c r="A90" s="271"/>
      <c r="B90" s="272"/>
      <c r="C90" s="64"/>
      <c r="D90" s="65"/>
      <c r="E90" s="66"/>
      <c r="F90" s="66"/>
      <c r="G90" s="273"/>
      <c r="H90" s="273"/>
      <c r="I90" s="273"/>
      <c r="J90" s="273"/>
      <c r="K90" s="141"/>
      <c r="L90" s="66"/>
    </row>
    <row r="91" spans="1:12" ht="18">
      <c r="A91" s="59"/>
      <c r="B91" s="274"/>
      <c r="C91" s="60"/>
      <c r="D91" s="61"/>
      <c r="E91" s="62"/>
      <c r="F91" s="62"/>
      <c r="G91" s="38"/>
      <c r="H91" s="38"/>
      <c r="I91" s="38"/>
      <c r="J91" s="38"/>
      <c r="K91" s="275"/>
      <c r="L91" s="62"/>
    </row>
    <row r="92" spans="1:12" ht="18">
      <c r="A92" s="59"/>
      <c r="B92" s="274"/>
      <c r="C92" s="60"/>
      <c r="D92" s="61"/>
      <c r="E92" s="62"/>
      <c r="F92" s="62"/>
      <c r="G92" s="38"/>
      <c r="H92" s="38"/>
      <c r="I92" s="38"/>
      <c r="J92" s="38"/>
      <c r="K92" s="275"/>
      <c r="L92" s="62"/>
    </row>
    <row r="93" spans="1:12" ht="18">
      <c r="A93" s="59"/>
      <c r="B93" s="274"/>
      <c r="C93" s="60"/>
      <c r="D93" s="61"/>
      <c r="E93" s="62"/>
      <c r="F93" s="62"/>
      <c r="G93" s="38"/>
      <c r="H93" s="38"/>
      <c r="I93" s="38"/>
      <c r="J93" s="38"/>
      <c r="K93" s="275"/>
      <c r="L93" s="62"/>
    </row>
    <row r="94" spans="1:12" ht="18">
      <c r="A94" s="59"/>
      <c r="B94" s="274"/>
      <c r="C94" s="60"/>
      <c r="D94" s="61"/>
      <c r="E94" s="62"/>
      <c r="F94" s="62"/>
      <c r="G94" s="38"/>
      <c r="H94" s="38"/>
      <c r="I94" s="38"/>
      <c r="J94" s="38"/>
      <c r="K94" s="275"/>
      <c r="L94" s="62"/>
    </row>
    <row r="95" spans="1:12" ht="18">
      <c r="A95" s="59"/>
      <c r="B95" s="274"/>
      <c r="C95" s="60"/>
      <c r="D95" s="61"/>
      <c r="E95" s="62"/>
      <c r="F95" s="62"/>
      <c r="G95" s="38"/>
      <c r="H95" s="38"/>
      <c r="I95" s="38"/>
      <c r="J95" s="38"/>
      <c r="K95" s="275"/>
      <c r="L95" s="62"/>
    </row>
    <row r="97" spans="1:12" ht="18">
      <c r="A97" s="353" t="s">
        <v>0</v>
      </c>
      <c r="B97" s="353"/>
      <c r="C97" s="353"/>
      <c r="D97" s="353"/>
      <c r="E97" s="353"/>
      <c r="F97" s="353"/>
      <c r="G97" s="353"/>
      <c r="H97" s="353"/>
      <c r="I97" s="353"/>
      <c r="J97" s="353"/>
      <c r="K97" s="353"/>
      <c r="L97" s="353"/>
    </row>
    <row r="98" spans="1:12" ht="18">
      <c r="A98" s="353" t="s">
        <v>2589</v>
      </c>
      <c r="B98" s="353"/>
      <c r="C98" s="353"/>
      <c r="D98" s="353"/>
      <c r="E98" s="353"/>
      <c r="F98" s="353"/>
      <c r="G98" s="353"/>
      <c r="H98" s="353"/>
      <c r="I98" s="353"/>
      <c r="J98" s="353"/>
      <c r="K98" s="353"/>
      <c r="L98" s="353"/>
    </row>
    <row r="99" spans="1:12" ht="18">
      <c r="A99" s="354" t="s">
        <v>2554</v>
      </c>
      <c r="B99" s="354"/>
      <c r="C99" s="354"/>
      <c r="D99" s="354"/>
      <c r="E99" s="354"/>
      <c r="F99" s="354"/>
      <c r="G99" s="354"/>
      <c r="H99" s="354"/>
      <c r="I99" s="354"/>
      <c r="J99" s="354"/>
      <c r="K99" s="354"/>
      <c r="L99" s="354"/>
    </row>
    <row r="100" spans="1:12" ht="18">
      <c r="A100" s="10" t="s">
        <v>1</v>
      </c>
      <c r="B100" s="26" t="s">
        <v>2</v>
      </c>
      <c r="C100" s="11" t="s">
        <v>3</v>
      </c>
      <c r="D100" s="355" t="s">
        <v>4</v>
      </c>
      <c r="E100" s="355" t="s">
        <v>654</v>
      </c>
      <c r="F100" s="357" t="s">
        <v>5</v>
      </c>
      <c r="G100" s="358"/>
      <c r="H100" s="358"/>
      <c r="I100" s="358"/>
      <c r="J100" s="359"/>
      <c r="K100" s="360" t="s">
        <v>9</v>
      </c>
      <c r="L100" s="355" t="s">
        <v>6</v>
      </c>
    </row>
    <row r="101" spans="1:12" ht="18">
      <c r="A101" s="12"/>
      <c r="B101" s="27" t="s">
        <v>7</v>
      </c>
      <c r="C101" s="13" t="s">
        <v>8</v>
      </c>
      <c r="D101" s="356"/>
      <c r="E101" s="356"/>
      <c r="F101" s="8" t="s">
        <v>32</v>
      </c>
      <c r="G101" s="8" t="s">
        <v>33</v>
      </c>
      <c r="H101" s="8" t="s">
        <v>34</v>
      </c>
      <c r="I101" s="8" t="s">
        <v>35</v>
      </c>
      <c r="J101" s="21" t="s">
        <v>37</v>
      </c>
      <c r="K101" s="361"/>
      <c r="L101" s="356"/>
    </row>
    <row r="102" spans="1:12" ht="18">
      <c r="A102" s="30"/>
      <c r="B102" s="46"/>
      <c r="C102" s="35"/>
      <c r="D102" s="89" t="s">
        <v>762</v>
      </c>
      <c r="E102" s="9"/>
      <c r="F102" s="74"/>
      <c r="G102" s="81"/>
      <c r="H102" s="81"/>
      <c r="I102" s="81"/>
      <c r="J102" s="1"/>
      <c r="K102" s="136"/>
      <c r="L102" s="80"/>
    </row>
    <row r="103" spans="1:12" ht="18">
      <c r="A103" s="30"/>
      <c r="B103" s="46"/>
      <c r="C103" s="35"/>
      <c r="D103" s="89" t="s">
        <v>763</v>
      </c>
      <c r="E103" s="9"/>
      <c r="F103" s="9"/>
      <c r="G103" s="81"/>
      <c r="H103" s="81"/>
      <c r="I103" s="81"/>
      <c r="J103" s="1"/>
      <c r="K103" s="136"/>
      <c r="L103" s="80"/>
    </row>
    <row r="104" spans="1:12" ht="18">
      <c r="A104" s="30"/>
      <c r="B104" s="46"/>
      <c r="C104" s="35"/>
      <c r="D104" s="89" t="s">
        <v>764</v>
      </c>
      <c r="E104" s="9"/>
      <c r="F104" s="9"/>
      <c r="G104" s="81"/>
      <c r="H104" s="81"/>
      <c r="I104" s="81"/>
      <c r="J104" s="1"/>
      <c r="K104" s="136"/>
      <c r="L104" s="80"/>
    </row>
    <row r="105" spans="1:12" ht="18">
      <c r="A105" s="30">
        <v>23</v>
      </c>
      <c r="B105" s="46">
        <v>14103</v>
      </c>
      <c r="C105" s="35" t="s">
        <v>765</v>
      </c>
      <c r="D105" s="35" t="s">
        <v>697</v>
      </c>
      <c r="E105" s="9" t="s">
        <v>51</v>
      </c>
      <c r="F105" s="9" t="s">
        <v>329</v>
      </c>
      <c r="G105" s="81">
        <v>20</v>
      </c>
      <c r="H105" s="81"/>
      <c r="I105" s="81"/>
      <c r="J105" s="1"/>
      <c r="K105" s="101">
        <v>1000</v>
      </c>
      <c r="L105" s="9">
        <v>734</v>
      </c>
    </row>
    <row r="106" spans="1:12" ht="18">
      <c r="A106" s="30">
        <v>24</v>
      </c>
      <c r="B106" s="46">
        <v>14122</v>
      </c>
      <c r="C106" s="35" t="s">
        <v>783</v>
      </c>
      <c r="D106" s="35" t="s">
        <v>784</v>
      </c>
      <c r="E106" s="9" t="s">
        <v>51</v>
      </c>
      <c r="F106" s="9" t="s">
        <v>408</v>
      </c>
      <c r="G106" s="81"/>
      <c r="H106" s="81"/>
      <c r="I106" s="81"/>
      <c r="J106" s="1">
        <v>6</v>
      </c>
      <c r="K106" s="101">
        <v>8450</v>
      </c>
      <c r="L106" s="9">
        <v>732</v>
      </c>
    </row>
    <row r="107" spans="1:12" ht="18">
      <c r="A107" s="30">
        <v>25</v>
      </c>
      <c r="B107" s="46">
        <v>14428</v>
      </c>
      <c r="C107" s="35" t="s">
        <v>769</v>
      </c>
      <c r="D107" s="35" t="s">
        <v>770</v>
      </c>
      <c r="E107" s="9" t="s">
        <v>39</v>
      </c>
      <c r="F107" s="9" t="s">
        <v>771</v>
      </c>
      <c r="G107" s="81"/>
      <c r="H107" s="81"/>
      <c r="I107" s="81"/>
      <c r="J107" s="1">
        <v>7</v>
      </c>
      <c r="K107" s="101">
        <v>8000</v>
      </c>
      <c r="L107" s="9">
        <v>732</v>
      </c>
    </row>
    <row r="108" spans="1:12" ht="18">
      <c r="A108" s="30">
        <v>26</v>
      </c>
      <c r="B108" s="46">
        <v>14785</v>
      </c>
      <c r="C108" s="35" t="s">
        <v>772</v>
      </c>
      <c r="D108" s="35" t="s">
        <v>773</v>
      </c>
      <c r="E108" s="9" t="s">
        <v>51</v>
      </c>
      <c r="F108" s="9" t="s">
        <v>301</v>
      </c>
      <c r="G108" s="81">
        <v>2</v>
      </c>
      <c r="H108" s="81"/>
      <c r="I108" s="81"/>
      <c r="J108" s="1"/>
      <c r="K108" s="101">
        <v>3300</v>
      </c>
      <c r="L108" s="9">
        <v>733</v>
      </c>
    </row>
    <row r="109" spans="1:12" ht="18">
      <c r="A109" s="30">
        <v>27</v>
      </c>
      <c r="B109" s="46">
        <v>14914</v>
      </c>
      <c r="C109" s="35" t="s">
        <v>774</v>
      </c>
      <c r="D109" s="35" t="s">
        <v>742</v>
      </c>
      <c r="E109" s="9" t="s">
        <v>39</v>
      </c>
      <c r="F109" s="9" t="s">
        <v>666</v>
      </c>
      <c r="G109" s="81"/>
      <c r="H109" s="81"/>
      <c r="I109" s="81"/>
      <c r="J109" s="1">
        <v>14</v>
      </c>
      <c r="K109" s="101">
        <v>8500</v>
      </c>
      <c r="L109" s="9">
        <v>732</v>
      </c>
    </row>
    <row r="110" spans="1:12" ht="18">
      <c r="A110" s="30">
        <v>28</v>
      </c>
      <c r="B110" s="46">
        <v>14914</v>
      </c>
      <c r="C110" s="35" t="s">
        <v>775</v>
      </c>
      <c r="D110" s="35" t="s">
        <v>753</v>
      </c>
      <c r="E110" s="9" t="s">
        <v>39</v>
      </c>
      <c r="F110" s="9" t="s">
        <v>666</v>
      </c>
      <c r="G110" s="81"/>
      <c r="H110" s="81"/>
      <c r="I110" s="81"/>
      <c r="J110" s="1">
        <v>14</v>
      </c>
      <c r="K110" s="101">
        <v>8500</v>
      </c>
      <c r="L110" s="9">
        <v>734</v>
      </c>
    </row>
    <row r="111" spans="1:12" ht="18">
      <c r="A111" s="30">
        <v>29</v>
      </c>
      <c r="B111" s="46">
        <v>15008</v>
      </c>
      <c r="C111" s="35" t="s">
        <v>776</v>
      </c>
      <c r="D111" s="35" t="s">
        <v>777</v>
      </c>
      <c r="E111" s="9" t="s">
        <v>51</v>
      </c>
      <c r="F111" s="9" t="s">
        <v>63</v>
      </c>
      <c r="G111" s="81">
        <v>1</v>
      </c>
      <c r="H111" s="81"/>
      <c r="I111" s="81"/>
      <c r="J111" s="1">
        <v>1</v>
      </c>
      <c r="K111" s="101">
        <v>33700</v>
      </c>
      <c r="L111" s="9" t="s">
        <v>1783</v>
      </c>
    </row>
    <row r="112" spans="1:12" ht="18">
      <c r="A112" s="30">
        <v>30</v>
      </c>
      <c r="B112" s="46">
        <v>15265</v>
      </c>
      <c r="C112" s="35" t="s">
        <v>70</v>
      </c>
      <c r="D112" s="35" t="s">
        <v>778</v>
      </c>
      <c r="E112" s="9" t="s">
        <v>51</v>
      </c>
      <c r="F112" s="9" t="s">
        <v>779</v>
      </c>
      <c r="G112" s="81"/>
      <c r="H112" s="81"/>
      <c r="I112" s="81"/>
      <c r="J112" s="1">
        <v>26</v>
      </c>
      <c r="K112" s="101">
        <v>9000</v>
      </c>
      <c r="L112" s="9">
        <v>731</v>
      </c>
    </row>
    <row r="113" spans="1:13" ht="18">
      <c r="A113" s="30">
        <v>31</v>
      </c>
      <c r="B113" s="46">
        <v>15270</v>
      </c>
      <c r="C113" s="35" t="s">
        <v>780</v>
      </c>
      <c r="D113" s="35" t="s">
        <v>781</v>
      </c>
      <c r="E113" s="9" t="s">
        <v>51</v>
      </c>
      <c r="F113" s="9" t="s">
        <v>80</v>
      </c>
      <c r="G113" s="81"/>
      <c r="H113" s="81"/>
      <c r="I113" s="81"/>
      <c r="J113" s="1">
        <v>5</v>
      </c>
      <c r="K113" s="101">
        <v>9000</v>
      </c>
      <c r="L113" s="9">
        <v>733</v>
      </c>
    </row>
    <row r="114" spans="1:13" ht="18">
      <c r="A114" s="30">
        <v>32</v>
      </c>
      <c r="B114" s="46">
        <v>15270</v>
      </c>
      <c r="C114" s="35" t="s">
        <v>70</v>
      </c>
      <c r="D114" s="35" t="s">
        <v>782</v>
      </c>
      <c r="E114" s="9" t="s">
        <v>51</v>
      </c>
      <c r="F114" s="9" t="s">
        <v>80</v>
      </c>
      <c r="G114" s="81"/>
      <c r="H114" s="81"/>
      <c r="I114" s="81"/>
      <c r="J114" s="1">
        <v>5</v>
      </c>
      <c r="K114" s="101">
        <v>9000</v>
      </c>
      <c r="L114" s="9">
        <v>731</v>
      </c>
    </row>
    <row r="115" spans="1:13" ht="18">
      <c r="A115" s="30">
        <v>33</v>
      </c>
      <c r="B115" s="46">
        <v>16305</v>
      </c>
      <c r="C115" s="35" t="s">
        <v>785</v>
      </c>
      <c r="D115" s="35" t="s">
        <v>786</v>
      </c>
      <c r="E115" s="9" t="s">
        <v>51</v>
      </c>
      <c r="F115" s="9" t="s">
        <v>2548</v>
      </c>
      <c r="G115" s="81"/>
      <c r="H115" s="81"/>
      <c r="I115" s="81"/>
      <c r="J115" s="1">
        <v>38</v>
      </c>
      <c r="K115" s="101">
        <v>1000</v>
      </c>
      <c r="L115" s="9">
        <v>714</v>
      </c>
      <c r="M115" s="344"/>
    </row>
    <row r="116" spans="1:13" ht="18">
      <c r="A116" s="30">
        <v>34</v>
      </c>
      <c r="B116" s="46" t="s">
        <v>787</v>
      </c>
      <c r="C116" s="35" t="s">
        <v>788</v>
      </c>
      <c r="D116" s="35" t="s">
        <v>789</v>
      </c>
      <c r="E116" s="9" t="s">
        <v>51</v>
      </c>
      <c r="F116" s="9" t="s">
        <v>257</v>
      </c>
      <c r="G116" s="81">
        <v>4</v>
      </c>
      <c r="H116" s="81"/>
      <c r="I116" s="81"/>
      <c r="J116" s="1"/>
      <c r="K116" s="101">
        <v>350</v>
      </c>
      <c r="L116" s="74">
        <v>714732743</v>
      </c>
    </row>
    <row r="117" spans="1:13" ht="18">
      <c r="A117" s="30">
        <v>35</v>
      </c>
      <c r="B117" s="46">
        <v>16447</v>
      </c>
      <c r="C117" s="89" t="s">
        <v>790</v>
      </c>
      <c r="D117" s="86" t="s">
        <v>1707</v>
      </c>
      <c r="E117" s="9" t="s">
        <v>51</v>
      </c>
      <c r="F117" s="9" t="s">
        <v>128</v>
      </c>
      <c r="G117" s="81">
        <v>2</v>
      </c>
      <c r="H117" s="81"/>
      <c r="I117" s="81"/>
      <c r="J117" s="1"/>
      <c r="K117" s="101">
        <v>16000</v>
      </c>
      <c r="L117" s="9">
        <v>724</v>
      </c>
    </row>
    <row r="118" spans="1:13" ht="18">
      <c r="A118" s="30">
        <v>36</v>
      </c>
      <c r="B118" s="46">
        <v>16930</v>
      </c>
      <c r="C118" s="35" t="s">
        <v>791</v>
      </c>
      <c r="D118" s="35" t="s">
        <v>194</v>
      </c>
      <c r="E118" s="9" t="s">
        <v>51</v>
      </c>
      <c r="F118" s="74" t="s">
        <v>85</v>
      </c>
      <c r="G118" s="81">
        <v>3</v>
      </c>
      <c r="H118" s="81"/>
      <c r="I118" s="81"/>
      <c r="J118" s="1"/>
      <c r="K118" s="101">
        <v>33700</v>
      </c>
      <c r="L118" s="9" t="s">
        <v>2921</v>
      </c>
    </row>
    <row r="119" spans="1:13" ht="18">
      <c r="A119" s="30">
        <v>37</v>
      </c>
      <c r="B119" s="46">
        <v>17238</v>
      </c>
      <c r="C119" s="35" t="s">
        <v>792</v>
      </c>
      <c r="D119" s="35" t="s">
        <v>793</v>
      </c>
      <c r="E119" s="9" t="s">
        <v>51</v>
      </c>
      <c r="F119" s="74" t="s">
        <v>91</v>
      </c>
      <c r="G119" s="81"/>
      <c r="H119" s="81"/>
      <c r="I119" s="81"/>
      <c r="J119" s="1">
        <v>6</v>
      </c>
      <c r="K119" s="101">
        <v>1800</v>
      </c>
      <c r="L119" s="9">
        <v>724</v>
      </c>
      <c r="M119" s="344"/>
    </row>
    <row r="120" spans="1:13" ht="18">
      <c r="A120" s="30">
        <v>38</v>
      </c>
      <c r="B120" s="46">
        <v>17327</v>
      </c>
      <c r="C120" s="35" t="s">
        <v>794</v>
      </c>
      <c r="D120" s="35" t="s">
        <v>795</v>
      </c>
      <c r="E120" s="9" t="s">
        <v>51</v>
      </c>
      <c r="F120" s="74" t="s">
        <v>796</v>
      </c>
      <c r="G120" s="81"/>
      <c r="H120" s="81"/>
      <c r="I120" s="81"/>
      <c r="J120" s="1">
        <v>20</v>
      </c>
      <c r="K120" s="101">
        <v>4444</v>
      </c>
      <c r="L120" s="9">
        <v>725</v>
      </c>
    </row>
    <row r="121" spans="1:13" ht="18">
      <c r="A121" s="30">
        <v>39</v>
      </c>
      <c r="B121" s="46">
        <v>17346</v>
      </c>
      <c r="C121" s="35" t="s">
        <v>797</v>
      </c>
      <c r="D121" s="35" t="s">
        <v>798</v>
      </c>
      <c r="E121" s="9" t="s">
        <v>36</v>
      </c>
      <c r="F121" s="74" t="s">
        <v>46</v>
      </c>
      <c r="G121" s="81">
        <v>1</v>
      </c>
      <c r="H121" s="81"/>
      <c r="I121" s="81"/>
      <c r="J121" s="1"/>
      <c r="K121" s="101">
        <v>2400</v>
      </c>
      <c r="L121" s="58">
        <v>724</v>
      </c>
    </row>
    <row r="122" spans="1:13" ht="18">
      <c r="A122" s="271"/>
      <c r="B122" s="272"/>
      <c r="C122" s="64"/>
      <c r="D122" s="65"/>
      <c r="E122" s="66"/>
      <c r="F122" s="66"/>
      <c r="G122" s="273"/>
      <c r="H122" s="273"/>
      <c r="I122" s="273"/>
      <c r="J122" s="273"/>
      <c r="K122" s="141"/>
      <c r="L122" s="66"/>
    </row>
    <row r="123" spans="1:13" ht="18">
      <c r="A123" s="59"/>
      <c r="B123" s="274"/>
      <c r="C123" s="60"/>
      <c r="D123" s="61"/>
      <c r="E123" s="62"/>
      <c r="F123" s="62"/>
      <c r="G123" s="38"/>
      <c r="H123" s="38"/>
      <c r="I123" s="38"/>
      <c r="J123" s="38"/>
      <c r="K123" s="275"/>
      <c r="L123" s="62"/>
    </row>
    <row r="124" spans="1:13" ht="18">
      <c r="A124" s="59"/>
      <c r="B124" s="274"/>
      <c r="C124" s="60"/>
      <c r="D124" s="61"/>
      <c r="E124" s="62"/>
      <c r="F124" s="62"/>
      <c r="G124" s="38"/>
      <c r="H124" s="38"/>
      <c r="I124" s="38"/>
      <c r="J124" s="38"/>
      <c r="K124" s="275"/>
      <c r="L124" s="62"/>
    </row>
    <row r="125" spans="1:13" ht="18">
      <c r="A125" s="59"/>
      <c r="B125" s="274"/>
      <c r="C125" s="60"/>
      <c r="D125" s="61"/>
      <c r="E125" s="62"/>
      <c r="F125" s="62"/>
      <c r="G125" s="38"/>
      <c r="H125" s="38"/>
      <c r="I125" s="38"/>
      <c r="J125" s="38"/>
      <c r="K125" s="275"/>
      <c r="L125" s="62"/>
    </row>
    <row r="126" spans="1:13" ht="18">
      <c r="A126" s="59"/>
      <c r="B126" s="274"/>
      <c r="C126" s="60"/>
      <c r="D126" s="61"/>
      <c r="E126" s="62"/>
      <c r="F126" s="62"/>
      <c r="G126" s="38"/>
      <c r="H126" s="38"/>
      <c r="I126" s="38"/>
      <c r="J126" s="38"/>
      <c r="K126" s="275"/>
      <c r="L126" s="62"/>
    </row>
    <row r="127" spans="1:13" ht="18">
      <c r="A127" s="59"/>
      <c r="B127" s="274"/>
      <c r="C127" s="60"/>
      <c r="D127" s="61"/>
      <c r="E127" s="62"/>
      <c r="F127" s="62"/>
      <c r="G127" s="38"/>
      <c r="H127" s="38"/>
      <c r="I127" s="38"/>
      <c r="J127" s="38"/>
      <c r="K127" s="275"/>
      <c r="L127" s="62"/>
    </row>
    <row r="129" spans="1:12" ht="18">
      <c r="A129" s="353" t="s">
        <v>0</v>
      </c>
      <c r="B129" s="353"/>
      <c r="C129" s="353"/>
      <c r="D129" s="353"/>
      <c r="E129" s="353"/>
      <c r="F129" s="353"/>
      <c r="G129" s="353"/>
      <c r="H129" s="353"/>
      <c r="I129" s="353"/>
      <c r="J129" s="353"/>
      <c r="K129" s="353"/>
      <c r="L129" s="353"/>
    </row>
    <row r="130" spans="1:12" ht="18">
      <c r="A130" s="353" t="s">
        <v>2589</v>
      </c>
      <c r="B130" s="353"/>
      <c r="C130" s="353"/>
      <c r="D130" s="353"/>
      <c r="E130" s="353"/>
      <c r="F130" s="353"/>
      <c r="G130" s="353"/>
      <c r="H130" s="353"/>
      <c r="I130" s="353"/>
      <c r="J130" s="353"/>
      <c r="K130" s="353"/>
      <c r="L130" s="353"/>
    </row>
    <row r="131" spans="1:12" ht="18">
      <c r="A131" s="354" t="s">
        <v>2554</v>
      </c>
      <c r="B131" s="354"/>
      <c r="C131" s="354"/>
      <c r="D131" s="354"/>
      <c r="E131" s="354"/>
      <c r="F131" s="354"/>
      <c r="G131" s="354"/>
      <c r="H131" s="354"/>
      <c r="I131" s="354"/>
      <c r="J131" s="354"/>
      <c r="K131" s="354"/>
      <c r="L131" s="354"/>
    </row>
    <row r="132" spans="1:12" ht="18">
      <c r="A132" s="10" t="s">
        <v>1</v>
      </c>
      <c r="B132" s="26" t="s">
        <v>2</v>
      </c>
      <c r="C132" s="11" t="s">
        <v>3</v>
      </c>
      <c r="D132" s="355" t="s">
        <v>4</v>
      </c>
      <c r="E132" s="355" t="s">
        <v>654</v>
      </c>
      <c r="F132" s="362" t="s">
        <v>5</v>
      </c>
      <c r="G132" s="363"/>
      <c r="H132" s="363"/>
      <c r="I132" s="363"/>
      <c r="J132" s="364"/>
      <c r="K132" s="360" t="s">
        <v>9</v>
      </c>
      <c r="L132" s="355" t="s">
        <v>6</v>
      </c>
    </row>
    <row r="133" spans="1:12" ht="18">
      <c r="A133" s="12"/>
      <c r="B133" s="27" t="s">
        <v>7</v>
      </c>
      <c r="C133" s="13" t="s">
        <v>8</v>
      </c>
      <c r="D133" s="356"/>
      <c r="E133" s="356"/>
      <c r="F133" s="8" t="s">
        <v>32</v>
      </c>
      <c r="G133" s="8" t="s">
        <v>33</v>
      </c>
      <c r="H133" s="8" t="s">
        <v>34</v>
      </c>
      <c r="I133" s="8" t="s">
        <v>35</v>
      </c>
      <c r="J133" s="21" t="s">
        <v>37</v>
      </c>
      <c r="K133" s="361"/>
      <c r="L133" s="356"/>
    </row>
    <row r="134" spans="1:12" ht="18">
      <c r="A134" s="30">
        <v>40</v>
      </c>
      <c r="B134" s="46">
        <v>17421</v>
      </c>
      <c r="C134" s="36" t="s">
        <v>799</v>
      </c>
      <c r="D134" s="35" t="s">
        <v>800</v>
      </c>
      <c r="E134" s="9" t="s">
        <v>36</v>
      </c>
      <c r="F134" s="74" t="s">
        <v>71</v>
      </c>
      <c r="G134" s="81">
        <v>2</v>
      </c>
      <c r="H134" s="81"/>
      <c r="I134" s="81"/>
      <c r="J134" s="1"/>
      <c r="K134" s="101">
        <v>5000</v>
      </c>
      <c r="L134" s="53">
        <v>714</v>
      </c>
    </row>
    <row r="135" spans="1:12" ht="18">
      <c r="A135" s="30">
        <v>41</v>
      </c>
      <c r="B135" s="46" t="s">
        <v>801</v>
      </c>
      <c r="C135" s="47" t="s">
        <v>810</v>
      </c>
      <c r="D135" s="36" t="s">
        <v>802</v>
      </c>
      <c r="E135" s="9" t="s">
        <v>36</v>
      </c>
      <c r="F135" s="9" t="s">
        <v>49</v>
      </c>
      <c r="G135" s="81">
        <v>3</v>
      </c>
      <c r="H135" s="81"/>
      <c r="I135" s="81"/>
      <c r="J135" s="1"/>
      <c r="K135" s="101">
        <v>6400</v>
      </c>
      <c r="L135" s="9">
        <v>714</v>
      </c>
    </row>
    <row r="136" spans="1:12" ht="18">
      <c r="A136" s="30">
        <v>42</v>
      </c>
      <c r="B136" s="46" t="s">
        <v>801</v>
      </c>
      <c r="C136" s="36" t="s">
        <v>803</v>
      </c>
      <c r="D136" s="36" t="s">
        <v>804</v>
      </c>
      <c r="E136" s="9" t="s">
        <v>36</v>
      </c>
      <c r="F136" s="9" t="s">
        <v>46</v>
      </c>
      <c r="G136" s="81">
        <v>1</v>
      </c>
      <c r="H136" s="81"/>
      <c r="I136" s="81"/>
      <c r="J136" s="1"/>
      <c r="K136" s="101">
        <v>19200</v>
      </c>
      <c r="L136" s="9">
        <v>743</v>
      </c>
    </row>
    <row r="137" spans="1:12" ht="18">
      <c r="A137" s="30">
        <v>43</v>
      </c>
      <c r="B137" s="46">
        <v>19085</v>
      </c>
      <c r="C137" s="36" t="s">
        <v>668</v>
      </c>
      <c r="D137" s="35" t="s">
        <v>805</v>
      </c>
      <c r="E137" s="9" t="s">
        <v>36</v>
      </c>
      <c r="F137" s="9" t="s">
        <v>121</v>
      </c>
      <c r="G137" s="81">
        <v>1</v>
      </c>
      <c r="H137" s="81"/>
      <c r="I137" s="81"/>
      <c r="J137" s="1"/>
      <c r="K137" s="101">
        <v>13000</v>
      </c>
      <c r="L137" s="9">
        <v>743</v>
      </c>
    </row>
    <row r="138" spans="1:12" ht="18">
      <c r="A138" s="30">
        <v>44</v>
      </c>
      <c r="B138" s="46">
        <v>19085</v>
      </c>
      <c r="C138" s="36" t="s">
        <v>667</v>
      </c>
      <c r="D138" s="35" t="s">
        <v>671</v>
      </c>
      <c r="E138" s="9" t="s">
        <v>36</v>
      </c>
      <c r="F138" s="9" t="s">
        <v>40</v>
      </c>
      <c r="G138" s="81">
        <v>1</v>
      </c>
      <c r="H138" s="81"/>
      <c r="I138" s="81"/>
      <c r="J138" s="1"/>
      <c r="K138" s="101">
        <v>45000</v>
      </c>
      <c r="L138" s="9">
        <v>743</v>
      </c>
    </row>
    <row r="139" spans="1:12" ht="18">
      <c r="A139" s="30">
        <v>45</v>
      </c>
      <c r="B139" s="46" t="s">
        <v>806</v>
      </c>
      <c r="C139" s="36" t="s">
        <v>807</v>
      </c>
      <c r="D139" s="35" t="s">
        <v>808</v>
      </c>
      <c r="E139" s="9" t="s">
        <v>36</v>
      </c>
      <c r="F139" s="9" t="s">
        <v>482</v>
      </c>
      <c r="G139" s="81">
        <v>2</v>
      </c>
      <c r="H139" s="81"/>
      <c r="I139" s="81"/>
      <c r="J139" s="1"/>
      <c r="K139" s="104">
        <v>6970</v>
      </c>
      <c r="L139" s="9">
        <v>743</v>
      </c>
    </row>
    <row r="140" spans="1:12" ht="18">
      <c r="A140" s="30"/>
      <c r="B140" s="112" t="s">
        <v>2247</v>
      </c>
      <c r="C140" s="36" t="s">
        <v>2809</v>
      </c>
      <c r="D140" s="36" t="s">
        <v>2810</v>
      </c>
      <c r="E140" s="9" t="s">
        <v>36</v>
      </c>
      <c r="F140" s="9" t="s">
        <v>91</v>
      </c>
      <c r="G140" s="108">
        <v>6</v>
      </c>
      <c r="H140" s="108"/>
      <c r="I140" s="108"/>
      <c r="J140" s="108"/>
      <c r="K140" s="70">
        <v>1350</v>
      </c>
      <c r="L140" s="9" t="s">
        <v>2922</v>
      </c>
    </row>
    <row r="141" spans="1:12" ht="18">
      <c r="A141" s="30">
        <v>46</v>
      </c>
      <c r="B141" s="46" t="s">
        <v>599</v>
      </c>
      <c r="C141" s="36" t="s">
        <v>496</v>
      </c>
      <c r="D141" s="35" t="s">
        <v>601</v>
      </c>
      <c r="E141" s="9" t="s">
        <v>36</v>
      </c>
      <c r="F141" s="9" t="s">
        <v>63</v>
      </c>
      <c r="G141" s="81">
        <v>2</v>
      </c>
      <c r="H141" s="81"/>
      <c r="I141" s="81"/>
      <c r="J141" s="1"/>
      <c r="K141" s="104">
        <v>42000</v>
      </c>
      <c r="L141" s="9">
        <v>743</v>
      </c>
    </row>
    <row r="142" spans="1:12" ht="18">
      <c r="A142" s="30"/>
      <c r="B142" s="46"/>
      <c r="C142" s="36"/>
      <c r="D142" s="35" t="s">
        <v>809</v>
      </c>
      <c r="E142" s="9"/>
      <c r="F142" s="9"/>
      <c r="G142" s="81"/>
      <c r="H142" s="81"/>
      <c r="I142" s="81"/>
      <c r="J142" s="1"/>
      <c r="K142" s="136"/>
      <c r="L142" s="80"/>
    </row>
    <row r="143" spans="1:12" ht="18">
      <c r="A143" s="30">
        <v>47</v>
      </c>
      <c r="B143" s="46">
        <v>19652</v>
      </c>
      <c r="C143" s="36" t="s">
        <v>814</v>
      </c>
      <c r="D143" s="35" t="s">
        <v>812</v>
      </c>
      <c r="E143" s="9" t="s">
        <v>36</v>
      </c>
      <c r="F143" s="9" t="s">
        <v>121</v>
      </c>
      <c r="G143" s="81">
        <v>1</v>
      </c>
      <c r="H143" s="81"/>
      <c r="I143" s="4"/>
      <c r="J143" s="4"/>
      <c r="K143" s="101">
        <v>13000</v>
      </c>
      <c r="L143" s="9">
        <v>724</v>
      </c>
    </row>
    <row r="144" spans="1:12" ht="18">
      <c r="A144" s="30">
        <v>48</v>
      </c>
      <c r="B144" s="119">
        <v>19652</v>
      </c>
      <c r="C144" s="57" t="s">
        <v>811</v>
      </c>
      <c r="D144" s="56" t="s">
        <v>813</v>
      </c>
      <c r="E144" s="58" t="s">
        <v>36</v>
      </c>
      <c r="F144" s="58" t="s">
        <v>40</v>
      </c>
      <c r="G144" s="81"/>
      <c r="H144" s="81"/>
      <c r="I144" s="4"/>
      <c r="J144" s="4">
        <v>1</v>
      </c>
      <c r="K144" s="101">
        <v>29000</v>
      </c>
      <c r="L144" s="58">
        <v>724</v>
      </c>
    </row>
    <row r="145" spans="1:13" ht="18">
      <c r="A145" s="30">
        <v>49</v>
      </c>
      <c r="B145" s="46">
        <v>20058</v>
      </c>
      <c r="C145" s="36" t="s">
        <v>1784</v>
      </c>
      <c r="D145" s="89" t="s">
        <v>815</v>
      </c>
      <c r="E145" s="9" t="s">
        <v>36</v>
      </c>
      <c r="F145" s="9" t="s">
        <v>40</v>
      </c>
      <c r="G145" s="81">
        <v>1</v>
      </c>
      <c r="H145" s="81"/>
      <c r="I145" s="4"/>
      <c r="J145" s="4"/>
      <c r="K145" s="101">
        <v>12490</v>
      </c>
      <c r="L145" s="9">
        <v>725</v>
      </c>
    </row>
    <row r="146" spans="1:13" ht="18">
      <c r="A146" s="30">
        <v>50</v>
      </c>
      <c r="B146" s="82" t="s">
        <v>817</v>
      </c>
      <c r="C146" s="234" t="s">
        <v>816</v>
      </c>
      <c r="D146" s="137" t="s">
        <v>818</v>
      </c>
      <c r="E146" s="80" t="s">
        <v>36</v>
      </c>
      <c r="F146" s="81" t="s">
        <v>124</v>
      </c>
      <c r="G146" s="81"/>
      <c r="H146" s="81"/>
      <c r="I146" s="4"/>
      <c r="J146" s="4">
        <v>10</v>
      </c>
      <c r="K146" s="222">
        <v>3145.8</v>
      </c>
      <c r="L146" s="80">
        <v>714</v>
      </c>
    </row>
    <row r="147" spans="1:13" ht="18">
      <c r="A147" s="30"/>
      <c r="B147" s="111" t="s">
        <v>1554</v>
      </c>
      <c r="C147" s="36" t="s">
        <v>2811</v>
      </c>
      <c r="D147" s="36" t="s">
        <v>2812</v>
      </c>
      <c r="E147" s="9" t="s">
        <v>51</v>
      </c>
      <c r="F147" s="17" t="s">
        <v>40</v>
      </c>
      <c r="G147" s="108">
        <v>1</v>
      </c>
      <c r="H147" s="108"/>
      <c r="I147" s="108"/>
      <c r="J147" s="108"/>
      <c r="K147" s="70">
        <v>4500</v>
      </c>
      <c r="L147" s="9">
        <v>714</v>
      </c>
    </row>
    <row r="148" spans="1:13" ht="18">
      <c r="A148" s="30"/>
      <c r="B148" s="111" t="s">
        <v>2678</v>
      </c>
      <c r="C148" s="36" t="s">
        <v>2814</v>
      </c>
      <c r="D148" s="36" t="s">
        <v>2680</v>
      </c>
      <c r="E148" s="9" t="s">
        <v>51</v>
      </c>
      <c r="F148" s="17" t="s">
        <v>40</v>
      </c>
      <c r="G148" s="108">
        <v>1</v>
      </c>
      <c r="H148" s="108"/>
      <c r="I148" s="108"/>
      <c r="J148" s="108"/>
      <c r="K148" s="70">
        <v>2915</v>
      </c>
      <c r="L148" s="9" t="s">
        <v>2813</v>
      </c>
    </row>
    <row r="149" spans="1:13" ht="18">
      <c r="A149" s="30"/>
      <c r="B149" s="111" t="s">
        <v>2815</v>
      </c>
      <c r="C149" s="36" t="s">
        <v>2816</v>
      </c>
      <c r="D149" s="36" t="s">
        <v>2817</v>
      </c>
      <c r="E149" s="9" t="s">
        <v>36</v>
      </c>
      <c r="F149" s="17" t="s">
        <v>40</v>
      </c>
      <c r="G149" s="108">
        <v>1</v>
      </c>
      <c r="H149" s="108"/>
      <c r="I149" s="108"/>
      <c r="J149" s="108"/>
      <c r="K149" s="70">
        <v>4900</v>
      </c>
      <c r="L149" s="9" t="s">
        <v>2813</v>
      </c>
    </row>
    <row r="150" spans="1:13" ht="18">
      <c r="A150" s="30"/>
      <c r="B150" s="111" t="s">
        <v>2818</v>
      </c>
      <c r="C150" s="36" t="s">
        <v>2819</v>
      </c>
      <c r="D150" s="36" t="s">
        <v>2820</v>
      </c>
      <c r="E150" s="9" t="s">
        <v>51</v>
      </c>
      <c r="F150" s="17" t="s">
        <v>40</v>
      </c>
      <c r="G150" s="108">
        <v>1</v>
      </c>
      <c r="H150" s="108"/>
      <c r="I150" s="108"/>
      <c r="J150" s="108"/>
      <c r="K150" s="70">
        <v>3990</v>
      </c>
      <c r="L150" s="9" t="s">
        <v>2821</v>
      </c>
    </row>
    <row r="151" spans="1:13" ht="18">
      <c r="A151" s="30">
        <v>51</v>
      </c>
      <c r="B151" s="82" t="s">
        <v>2374</v>
      </c>
      <c r="C151" s="234" t="s">
        <v>2375</v>
      </c>
      <c r="D151" s="84" t="s">
        <v>2376</v>
      </c>
      <c r="E151" s="80" t="s">
        <v>36</v>
      </c>
      <c r="F151" s="81" t="s">
        <v>45</v>
      </c>
      <c r="G151" s="81">
        <v>1</v>
      </c>
      <c r="H151" s="81"/>
      <c r="I151" s="81"/>
      <c r="J151" s="1"/>
      <c r="K151" s="136">
        <v>499900</v>
      </c>
      <c r="L151" s="80" t="s">
        <v>2373</v>
      </c>
      <c r="M151" s="264" t="s">
        <v>2409</v>
      </c>
    </row>
    <row r="152" spans="1:13" ht="18">
      <c r="A152" s="54"/>
      <c r="B152" s="178"/>
      <c r="C152" s="59"/>
      <c r="D152" s="309" t="s">
        <v>2377</v>
      </c>
      <c r="E152" s="172"/>
      <c r="F152" s="81"/>
      <c r="G152" s="81"/>
      <c r="H152" s="81"/>
      <c r="I152" s="81"/>
      <c r="J152" s="163"/>
      <c r="K152" s="310"/>
      <c r="L152" s="172"/>
    </row>
    <row r="153" spans="1:13" s="314" customFormat="1" ht="18">
      <c r="A153" s="271"/>
      <c r="B153" s="311"/>
      <c r="C153" s="271"/>
      <c r="D153" s="312"/>
      <c r="E153" s="271"/>
      <c r="F153" s="273"/>
      <c r="G153" s="273"/>
      <c r="H153" s="273"/>
      <c r="I153" s="273"/>
      <c r="J153" s="273"/>
      <c r="K153" s="313"/>
      <c r="L153" s="271"/>
    </row>
    <row r="154" spans="1:13" ht="18">
      <c r="A154" s="59"/>
      <c r="B154" s="274"/>
      <c r="C154" s="60"/>
      <c r="D154" s="61"/>
      <c r="E154" s="62"/>
      <c r="F154" s="62"/>
      <c r="G154" s="38"/>
      <c r="H154" s="38"/>
      <c r="I154" s="38"/>
      <c r="J154" s="38"/>
      <c r="K154" s="275"/>
      <c r="L154" s="62"/>
    </row>
    <row r="155" spans="1:13" ht="18">
      <c r="A155" s="59"/>
      <c r="B155" s="274"/>
      <c r="C155" s="60"/>
      <c r="D155" s="61"/>
      <c r="E155" s="62"/>
      <c r="F155" s="62"/>
      <c r="G155" s="38"/>
      <c r="H155" s="38"/>
      <c r="I155" s="38"/>
      <c r="J155" s="38"/>
      <c r="K155" s="275"/>
      <c r="L155" s="62"/>
    </row>
    <row r="156" spans="1:13" ht="18">
      <c r="A156" s="59"/>
      <c r="B156" s="274"/>
      <c r="C156" s="60"/>
      <c r="D156" s="61"/>
      <c r="E156" s="62"/>
      <c r="F156" s="62"/>
      <c r="G156" s="38"/>
      <c r="H156" s="38"/>
      <c r="I156" s="38"/>
      <c r="J156" s="38"/>
      <c r="K156" s="275"/>
      <c r="L156" s="62"/>
    </row>
    <row r="157" spans="1:13" ht="18">
      <c r="A157" s="59"/>
      <c r="B157" s="274"/>
      <c r="C157" s="60"/>
      <c r="D157" s="61"/>
      <c r="E157" s="62"/>
      <c r="F157" s="62"/>
      <c r="G157" s="38"/>
      <c r="H157" s="38"/>
      <c r="I157" s="38"/>
      <c r="J157" s="38"/>
      <c r="K157" s="275"/>
      <c r="L157" s="62"/>
    </row>
    <row r="158" spans="1:13" ht="18">
      <c r="A158" s="59"/>
      <c r="B158" s="274"/>
      <c r="C158" s="60"/>
      <c r="D158" s="61"/>
      <c r="E158" s="62"/>
      <c r="F158" s="62"/>
      <c r="G158" s="38"/>
      <c r="H158" s="38"/>
      <c r="I158" s="38"/>
      <c r="J158" s="38"/>
      <c r="K158" s="275"/>
      <c r="L158" s="62"/>
    </row>
    <row r="160" spans="1:13" ht="18">
      <c r="A160" s="353" t="s">
        <v>0</v>
      </c>
      <c r="B160" s="353"/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</row>
    <row r="161" spans="1:13" ht="18">
      <c r="A161" s="353" t="s">
        <v>2589</v>
      </c>
      <c r="B161" s="353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</row>
    <row r="162" spans="1:13" ht="18">
      <c r="A162" s="354" t="s">
        <v>2554</v>
      </c>
      <c r="B162" s="354"/>
      <c r="C162" s="354"/>
      <c r="D162" s="354"/>
      <c r="E162" s="354"/>
      <c r="F162" s="354"/>
      <c r="G162" s="354"/>
      <c r="H162" s="354"/>
      <c r="I162" s="354"/>
      <c r="J162" s="354"/>
      <c r="K162" s="354"/>
      <c r="L162" s="354"/>
    </row>
    <row r="163" spans="1:13" ht="18">
      <c r="A163" s="10" t="s">
        <v>1</v>
      </c>
      <c r="B163" s="26" t="s">
        <v>2</v>
      </c>
      <c r="C163" s="11" t="s">
        <v>3</v>
      </c>
      <c r="D163" s="355" t="s">
        <v>4</v>
      </c>
      <c r="E163" s="355" t="s">
        <v>654</v>
      </c>
      <c r="F163" s="362" t="s">
        <v>5</v>
      </c>
      <c r="G163" s="363"/>
      <c r="H163" s="363"/>
      <c r="I163" s="363"/>
      <c r="J163" s="364"/>
      <c r="K163" s="360" t="s">
        <v>9</v>
      </c>
      <c r="L163" s="355" t="s">
        <v>6</v>
      </c>
    </row>
    <row r="164" spans="1:13" ht="18">
      <c r="A164" s="12"/>
      <c r="B164" s="27" t="s">
        <v>7</v>
      </c>
      <c r="C164" s="13" t="s">
        <v>8</v>
      </c>
      <c r="D164" s="356"/>
      <c r="E164" s="356"/>
      <c r="F164" s="8" t="s">
        <v>32</v>
      </c>
      <c r="G164" s="8" t="s">
        <v>33</v>
      </c>
      <c r="H164" s="8" t="s">
        <v>34</v>
      </c>
      <c r="I164" s="8" t="s">
        <v>35</v>
      </c>
      <c r="J164" s="21" t="s">
        <v>37</v>
      </c>
      <c r="K164" s="361"/>
      <c r="L164" s="356"/>
    </row>
    <row r="165" spans="1:13" ht="18">
      <c r="A165" s="30">
        <v>52</v>
      </c>
      <c r="B165" s="46" t="s">
        <v>691</v>
      </c>
      <c r="C165" s="35" t="s">
        <v>692</v>
      </c>
      <c r="D165" s="36" t="s">
        <v>688</v>
      </c>
      <c r="E165" s="9" t="s">
        <v>51</v>
      </c>
      <c r="F165" s="9" t="s">
        <v>62</v>
      </c>
      <c r="G165" s="81"/>
      <c r="H165" s="81"/>
      <c r="I165" s="81"/>
      <c r="J165" s="4">
        <v>1</v>
      </c>
      <c r="K165" s="101">
        <v>2000</v>
      </c>
      <c r="L165" s="9" t="s">
        <v>693</v>
      </c>
      <c r="M165" s="37"/>
    </row>
    <row r="166" spans="1:13" ht="18">
      <c r="A166" s="30">
        <v>53</v>
      </c>
      <c r="B166" s="46">
        <v>14150</v>
      </c>
      <c r="C166" s="35" t="s">
        <v>766</v>
      </c>
      <c r="D166" s="35" t="s">
        <v>767</v>
      </c>
      <c r="E166" s="9" t="s">
        <v>51</v>
      </c>
      <c r="F166" s="9" t="s">
        <v>40</v>
      </c>
      <c r="G166" s="81"/>
      <c r="H166" s="81"/>
      <c r="I166" s="81"/>
      <c r="J166" s="1">
        <v>1</v>
      </c>
      <c r="K166" s="101">
        <v>9000</v>
      </c>
      <c r="L166" s="9">
        <v>733</v>
      </c>
    </row>
    <row r="167" spans="1:13" ht="18">
      <c r="A167" s="30">
        <v>54</v>
      </c>
      <c r="B167" s="46">
        <v>14490</v>
      </c>
      <c r="C167" s="35" t="s">
        <v>2143</v>
      </c>
      <c r="D167" s="35" t="s">
        <v>2144</v>
      </c>
      <c r="E167" s="9" t="s">
        <v>39</v>
      </c>
      <c r="F167" s="9" t="s">
        <v>85</v>
      </c>
      <c r="G167" s="81"/>
      <c r="H167" s="81"/>
      <c r="I167" s="81"/>
      <c r="J167" s="81">
        <v>3</v>
      </c>
      <c r="K167" s="101">
        <v>8000</v>
      </c>
      <c r="L167" s="9">
        <v>732</v>
      </c>
    </row>
    <row r="168" spans="1:13" ht="18">
      <c r="A168" s="30">
        <v>55</v>
      </c>
      <c r="B168" s="46">
        <v>15887</v>
      </c>
      <c r="C168" s="35" t="s">
        <v>70</v>
      </c>
      <c r="D168" s="35" t="s">
        <v>2145</v>
      </c>
      <c r="E168" s="9" t="s">
        <v>51</v>
      </c>
      <c r="F168" s="74" t="s">
        <v>2146</v>
      </c>
      <c r="G168" s="81"/>
      <c r="H168" s="81"/>
      <c r="I168" s="81"/>
      <c r="J168" s="81">
        <v>40</v>
      </c>
      <c r="K168" s="101">
        <v>8800</v>
      </c>
      <c r="L168" s="9">
        <v>732</v>
      </c>
    </row>
    <row r="169" spans="1:13" ht="18">
      <c r="A169" s="30">
        <v>56</v>
      </c>
      <c r="B169" s="46">
        <v>16305</v>
      </c>
      <c r="C169" s="35" t="s">
        <v>785</v>
      </c>
      <c r="D169" s="35" t="s">
        <v>786</v>
      </c>
      <c r="E169" s="9" t="s">
        <v>51</v>
      </c>
      <c r="F169" s="9" t="s">
        <v>107</v>
      </c>
      <c r="G169" s="81"/>
      <c r="H169" s="81"/>
      <c r="I169" s="81"/>
      <c r="J169" s="81">
        <v>7</v>
      </c>
      <c r="K169" s="101">
        <v>1000</v>
      </c>
      <c r="L169" s="9">
        <v>714</v>
      </c>
    </row>
    <row r="170" spans="1:13" ht="18">
      <c r="A170" s="30">
        <v>57</v>
      </c>
      <c r="B170" s="46" t="s">
        <v>787</v>
      </c>
      <c r="C170" s="35" t="s">
        <v>788</v>
      </c>
      <c r="D170" s="35" t="s">
        <v>789</v>
      </c>
      <c r="E170" s="9" t="s">
        <v>51</v>
      </c>
      <c r="F170" s="9" t="s">
        <v>69</v>
      </c>
      <c r="G170" s="81"/>
      <c r="H170" s="81"/>
      <c r="I170" s="81"/>
      <c r="J170" s="81">
        <v>3</v>
      </c>
      <c r="K170" s="101">
        <v>350</v>
      </c>
      <c r="L170" s="74">
        <v>714732743</v>
      </c>
    </row>
    <row r="171" spans="1:13" ht="18">
      <c r="A171" s="30">
        <v>58</v>
      </c>
      <c r="B171" s="46">
        <v>15887</v>
      </c>
      <c r="C171" s="35" t="s">
        <v>70</v>
      </c>
      <c r="D171" s="35" t="s">
        <v>2145</v>
      </c>
      <c r="E171" s="9" t="s">
        <v>51</v>
      </c>
      <c r="F171" s="74" t="s">
        <v>2146</v>
      </c>
      <c r="G171" s="81"/>
      <c r="H171" s="81"/>
      <c r="I171" s="81"/>
      <c r="J171" s="81">
        <v>40</v>
      </c>
      <c r="K171" s="101">
        <v>8800</v>
      </c>
      <c r="L171" s="9">
        <v>732</v>
      </c>
    </row>
    <row r="172" spans="1:13" ht="18">
      <c r="A172" s="30">
        <v>59</v>
      </c>
      <c r="B172" s="46">
        <v>19189</v>
      </c>
      <c r="C172" s="89" t="s">
        <v>2147</v>
      </c>
      <c r="D172" s="35" t="s">
        <v>2148</v>
      </c>
      <c r="E172" s="9" t="s">
        <v>36</v>
      </c>
      <c r="F172" s="9" t="s">
        <v>2149</v>
      </c>
      <c r="G172" s="81"/>
      <c r="H172" s="81"/>
      <c r="I172" s="81"/>
      <c r="J172" s="81">
        <v>45</v>
      </c>
      <c r="K172" s="104">
        <v>11000</v>
      </c>
      <c r="L172" s="9">
        <v>733</v>
      </c>
    </row>
    <row r="173" spans="1:13" ht="18">
      <c r="A173" s="76"/>
      <c r="B173" s="78"/>
      <c r="C173" s="77"/>
      <c r="D173" s="78"/>
      <c r="E173" s="78"/>
      <c r="F173" s="28"/>
      <c r="G173" s="28"/>
      <c r="H173" s="28"/>
      <c r="I173" s="28"/>
      <c r="J173" s="39"/>
      <c r="K173" s="278"/>
      <c r="L173" s="78"/>
    </row>
    <row r="174" spans="1:13" ht="18">
      <c r="A174" s="167"/>
      <c r="B174" s="168"/>
      <c r="C174" s="169"/>
      <c r="D174" s="170" t="s">
        <v>2900</v>
      </c>
      <c r="E174" s="168"/>
      <c r="F174" s="171" t="s">
        <v>1708</v>
      </c>
      <c r="G174" s="171">
        <f>SUM(G134:G152,G102:G121,G70:G89,G37:G57,G6:G24)</f>
        <v>278</v>
      </c>
      <c r="H174" s="171"/>
      <c r="I174" s="171"/>
      <c r="J174" s="171">
        <f>SUM(J165:J172,J143:J148,J105:J121,J40:J56,J16:J24)</f>
        <v>349</v>
      </c>
      <c r="K174" s="201"/>
      <c r="L174" s="168"/>
    </row>
    <row r="175" spans="1:13" ht="18">
      <c r="A175" s="271"/>
      <c r="B175" s="272"/>
      <c r="C175" s="64"/>
      <c r="D175" s="65"/>
      <c r="E175" s="66"/>
      <c r="F175" s="66"/>
      <c r="G175" s="273"/>
      <c r="H175" s="273"/>
      <c r="I175" s="273"/>
      <c r="J175" s="273"/>
      <c r="K175" s="141"/>
      <c r="L175" s="66"/>
    </row>
    <row r="176" spans="1:13" ht="18">
      <c r="A176" s="59"/>
      <c r="B176" s="274"/>
      <c r="C176" s="60"/>
      <c r="D176" s="61"/>
      <c r="E176" s="62"/>
      <c r="F176" s="62"/>
      <c r="G176" s="38"/>
      <c r="H176" s="38"/>
      <c r="I176" s="38"/>
      <c r="J176" s="38"/>
      <c r="K176" s="275"/>
      <c r="L176" s="62"/>
    </row>
    <row r="177" spans="1:12" ht="18">
      <c r="A177" s="59"/>
      <c r="B177" s="274"/>
      <c r="C177" s="60"/>
      <c r="D177" s="61"/>
      <c r="E177" s="62"/>
      <c r="F177" s="62"/>
      <c r="G177" s="38"/>
      <c r="H177" s="38"/>
      <c r="I177" s="38"/>
      <c r="J177" s="38"/>
      <c r="K177" s="275"/>
      <c r="L177" s="62"/>
    </row>
  </sheetData>
  <mergeCells count="49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32:L32"/>
    <mergeCell ref="A33:L33"/>
    <mergeCell ref="A34:L34"/>
    <mergeCell ref="D35:D36"/>
    <mergeCell ref="E35:E36"/>
    <mergeCell ref="F35:J35"/>
    <mergeCell ref="K35:K36"/>
    <mergeCell ref="L35:L36"/>
    <mergeCell ref="A65:L65"/>
    <mergeCell ref="A66:L66"/>
    <mergeCell ref="A67:L67"/>
    <mergeCell ref="D68:D69"/>
    <mergeCell ref="E68:E69"/>
    <mergeCell ref="F68:J68"/>
    <mergeCell ref="K68:K69"/>
    <mergeCell ref="L68:L69"/>
    <mergeCell ref="A97:L97"/>
    <mergeCell ref="A98:L98"/>
    <mergeCell ref="A99:L99"/>
    <mergeCell ref="D100:D101"/>
    <mergeCell ref="E100:E101"/>
    <mergeCell ref="F100:J100"/>
    <mergeCell ref="K100:K101"/>
    <mergeCell ref="L100:L101"/>
    <mergeCell ref="A129:L129"/>
    <mergeCell ref="A130:L130"/>
    <mergeCell ref="A131:L131"/>
    <mergeCell ref="L132:L133"/>
    <mergeCell ref="K132:K133"/>
    <mergeCell ref="F132:J132"/>
    <mergeCell ref="E132:E133"/>
    <mergeCell ref="D132:D133"/>
    <mergeCell ref="A160:L160"/>
    <mergeCell ref="A161:L161"/>
    <mergeCell ref="A162:L162"/>
    <mergeCell ref="D163:D164"/>
    <mergeCell ref="E163:E164"/>
    <mergeCell ref="F163:J163"/>
    <mergeCell ref="K163:K164"/>
    <mergeCell ref="L163:L164"/>
  </mergeCells>
  <phoneticPr fontId="12" type="noConversion"/>
  <printOptions horizontalCentered="1"/>
  <pageMargins left="0.31496062992125984" right="0.11811023622047245" top="0.35433070866141736" bottom="0.15748031496062992" header="0" footer="0"/>
  <pageSetup scale="95" fitToWidth="0" fitToHeight="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FF00"/>
    <pageSetUpPr fitToPage="1"/>
  </sheetPr>
  <dimension ref="A1:M89"/>
  <sheetViews>
    <sheetView topLeftCell="A64" zoomScale="115" zoomScaleNormal="115" workbookViewId="0">
      <selection activeCell="Q68" sqref="Q68"/>
    </sheetView>
  </sheetViews>
  <sheetFormatPr defaultRowHeight="14.25"/>
  <cols>
    <col min="1" max="1" width="4" customWidth="1"/>
    <col min="2" max="2" width="10.73046875" customWidth="1"/>
    <col min="3" max="3" width="19.86328125" customWidth="1"/>
    <col min="4" max="4" width="31.597656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2590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12321</v>
      </c>
      <c r="C6" s="35" t="s">
        <v>828</v>
      </c>
      <c r="D6" s="36" t="s">
        <v>829</v>
      </c>
      <c r="E6" s="9" t="s">
        <v>51</v>
      </c>
      <c r="F6" s="9" t="s">
        <v>46</v>
      </c>
      <c r="G6" s="81">
        <v>1</v>
      </c>
      <c r="H6" s="28"/>
      <c r="I6" s="28"/>
      <c r="J6" s="29"/>
      <c r="K6" s="71">
        <v>4500</v>
      </c>
      <c r="L6" s="9">
        <v>321</v>
      </c>
      <c r="M6" s="37"/>
    </row>
    <row r="7" spans="1:13" ht="18">
      <c r="A7" s="30">
        <v>2</v>
      </c>
      <c r="B7" s="46">
        <v>15265</v>
      </c>
      <c r="C7" s="44" t="s">
        <v>845</v>
      </c>
      <c r="D7" s="36" t="s">
        <v>846</v>
      </c>
      <c r="E7" s="9" t="s">
        <v>36</v>
      </c>
      <c r="F7" s="9" t="s">
        <v>214</v>
      </c>
      <c r="G7" s="81">
        <v>20</v>
      </c>
      <c r="H7" s="28"/>
      <c r="I7" s="28"/>
      <c r="J7" s="29"/>
      <c r="K7" s="71">
        <v>4103</v>
      </c>
      <c r="L7" s="9">
        <v>311</v>
      </c>
      <c r="M7" s="37"/>
    </row>
    <row r="8" spans="1:13" ht="18">
      <c r="A8" s="30">
        <v>3</v>
      </c>
      <c r="B8" s="46">
        <v>16006</v>
      </c>
      <c r="C8" s="44" t="s">
        <v>853</v>
      </c>
      <c r="D8" s="36" t="s">
        <v>854</v>
      </c>
      <c r="E8" s="9" t="s">
        <v>51</v>
      </c>
      <c r="F8" s="9" t="s">
        <v>301</v>
      </c>
      <c r="G8" s="81">
        <v>2</v>
      </c>
      <c r="H8" s="28"/>
      <c r="I8" s="28"/>
      <c r="J8" s="29"/>
      <c r="K8" s="71">
        <v>2200</v>
      </c>
      <c r="L8" s="9" t="s">
        <v>871</v>
      </c>
      <c r="M8" s="37"/>
    </row>
    <row r="9" spans="1:13" ht="18">
      <c r="A9" s="30">
        <v>4</v>
      </c>
      <c r="B9" s="46">
        <v>16210</v>
      </c>
      <c r="C9" s="35" t="s">
        <v>855</v>
      </c>
      <c r="D9" s="47" t="s">
        <v>1038</v>
      </c>
      <c r="E9" s="9" t="s">
        <v>39</v>
      </c>
      <c r="F9" s="9" t="s">
        <v>43</v>
      </c>
      <c r="G9" s="28"/>
      <c r="H9" s="28"/>
      <c r="I9" s="28"/>
      <c r="J9" s="1">
        <v>1</v>
      </c>
      <c r="K9" s="71">
        <v>31500</v>
      </c>
      <c r="L9" s="9">
        <v>323</v>
      </c>
      <c r="M9" s="37"/>
    </row>
    <row r="10" spans="1:13" ht="18">
      <c r="A10" s="30">
        <v>5</v>
      </c>
      <c r="B10" s="119">
        <v>16830</v>
      </c>
      <c r="C10" s="56" t="s">
        <v>321</v>
      </c>
      <c r="D10" s="57" t="s">
        <v>202</v>
      </c>
      <c r="E10" s="58" t="s">
        <v>51</v>
      </c>
      <c r="F10" s="58" t="s">
        <v>858</v>
      </c>
      <c r="G10" s="81">
        <v>5</v>
      </c>
      <c r="H10" s="28"/>
      <c r="I10" s="28"/>
      <c r="J10" s="39"/>
      <c r="K10" s="73">
        <v>700</v>
      </c>
      <c r="L10" s="184">
        <v>321322323</v>
      </c>
      <c r="M10" s="37"/>
    </row>
    <row r="11" spans="1:13" ht="18">
      <c r="A11" s="30">
        <v>6</v>
      </c>
      <c r="B11" s="46">
        <v>46687</v>
      </c>
      <c r="C11" s="35" t="s">
        <v>819</v>
      </c>
      <c r="D11" s="36" t="s">
        <v>820</v>
      </c>
      <c r="E11" s="9" t="s">
        <v>51</v>
      </c>
      <c r="F11" s="9" t="s">
        <v>68</v>
      </c>
      <c r="G11" s="28"/>
      <c r="H11" s="28"/>
      <c r="I11" s="28"/>
      <c r="J11" s="1">
        <v>2</v>
      </c>
      <c r="K11" s="71">
        <v>4800</v>
      </c>
      <c r="L11" s="74">
        <v>321323311</v>
      </c>
    </row>
    <row r="12" spans="1:13" ht="18">
      <c r="A12" s="30">
        <v>7</v>
      </c>
      <c r="B12" s="46">
        <v>19178</v>
      </c>
      <c r="C12" s="35" t="s">
        <v>884</v>
      </c>
      <c r="D12" s="36" t="s">
        <v>883</v>
      </c>
      <c r="E12" s="9" t="s">
        <v>36</v>
      </c>
      <c r="F12" s="9" t="s">
        <v>40</v>
      </c>
      <c r="G12" s="81">
        <v>1</v>
      </c>
      <c r="H12" s="28"/>
      <c r="I12" s="28"/>
      <c r="J12" s="29"/>
      <c r="K12" s="71">
        <v>16900</v>
      </c>
      <c r="L12" s="9">
        <v>323</v>
      </c>
    </row>
    <row r="13" spans="1:13" ht="18">
      <c r="A13" s="30">
        <v>8</v>
      </c>
      <c r="B13" s="46">
        <v>19178</v>
      </c>
      <c r="C13" s="35" t="s">
        <v>944</v>
      </c>
      <c r="D13" s="36" t="s">
        <v>873</v>
      </c>
      <c r="E13" s="9" t="s">
        <v>36</v>
      </c>
      <c r="F13" s="9" t="s">
        <v>40</v>
      </c>
      <c r="G13" s="81">
        <v>1</v>
      </c>
      <c r="H13" s="28"/>
      <c r="I13" s="28"/>
      <c r="J13" s="29"/>
      <c r="K13" s="71">
        <v>11900</v>
      </c>
      <c r="L13" s="9">
        <v>323</v>
      </c>
    </row>
    <row r="14" spans="1:13" ht="18">
      <c r="A14" s="30">
        <v>9</v>
      </c>
      <c r="B14" s="46">
        <v>19195</v>
      </c>
      <c r="C14" s="35" t="s">
        <v>2822</v>
      </c>
      <c r="D14" s="36" t="s">
        <v>2823</v>
      </c>
      <c r="E14" s="9" t="s">
        <v>36</v>
      </c>
      <c r="F14" s="9" t="s">
        <v>68</v>
      </c>
      <c r="G14" s="58">
        <v>2</v>
      </c>
      <c r="H14" s="58" t="s">
        <v>88</v>
      </c>
      <c r="I14" s="58" t="s">
        <v>88</v>
      </c>
      <c r="J14" s="29"/>
      <c r="K14" s="315">
        <v>2200</v>
      </c>
      <c r="L14" s="9">
        <v>323</v>
      </c>
    </row>
    <row r="15" spans="1:13" ht="18">
      <c r="A15" s="30">
        <v>10</v>
      </c>
      <c r="B15" s="34">
        <v>40041</v>
      </c>
      <c r="C15" s="35" t="s">
        <v>878</v>
      </c>
      <c r="D15" s="36" t="s">
        <v>79</v>
      </c>
      <c r="E15" s="9" t="s">
        <v>36</v>
      </c>
      <c r="F15" s="9" t="s">
        <v>46</v>
      </c>
      <c r="G15" s="81">
        <v>1</v>
      </c>
      <c r="H15" s="28"/>
      <c r="I15" s="28"/>
      <c r="J15" s="29"/>
      <c r="K15" s="70">
        <v>15000</v>
      </c>
      <c r="L15" s="9">
        <v>323</v>
      </c>
    </row>
    <row r="16" spans="1:13" ht="18">
      <c r="A16" s="30">
        <v>11</v>
      </c>
      <c r="B16" s="34">
        <v>40311</v>
      </c>
      <c r="C16" s="35" t="s">
        <v>885</v>
      </c>
      <c r="D16" s="36" t="s">
        <v>886</v>
      </c>
      <c r="E16" s="9" t="s">
        <v>36</v>
      </c>
      <c r="F16" s="9" t="s">
        <v>40</v>
      </c>
      <c r="G16" s="28"/>
      <c r="H16" s="28"/>
      <c r="I16" s="28"/>
      <c r="J16" s="1">
        <v>1</v>
      </c>
      <c r="K16" s="70">
        <v>2290</v>
      </c>
      <c r="L16" s="9" t="s">
        <v>2466</v>
      </c>
    </row>
    <row r="17" spans="1:13" ht="18">
      <c r="A17" s="30">
        <v>12</v>
      </c>
      <c r="B17" s="34">
        <v>40729</v>
      </c>
      <c r="C17" s="35" t="s">
        <v>895</v>
      </c>
      <c r="D17" s="36" t="s">
        <v>879</v>
      </c>
      <c r="E17" s="9" t="s">
        <v>36</v>
      </c>
      <c r="F17" s="110" t="s">
        <v>40</v>
      </c>
      <c r="G17" s="28"/>
      <c r="H17" s="28"/>
      <c r="I17" s="28"/>
      <c r="J17" s="1">
        <v>1</v>
      </c>
      <c r="K17" s="115">
        <v>30500</v>
      </c>
      <c r="L17" s="9">
        <v>321</v>
      </c>
      <c r="M17" s="283"/>
    </row>
    <row r="18" spans="1:13" ht="18">
      <c r="A18" s="30">
        <v>13</v>
      </c>
      <c r="B18" s="82" t="s">
        <v>897</v>
      </c>
      <c r="C18" s="140" t="s">
        <v>898</v>
      </c>
      <c r="D18" s="84" t="s">
        <v>2605</v>
      </c>
      <c r="E18" s="80" t="s">
        <v>51</v>
      </c>
      <c r="F18" s="81" t="s">
        <v>166</v>
      </c>
      <c r="G18" s="81"/>
      <c r="H18" s="81"/>
      <c r="I18" s="81"/>
      <c r="J18" s="1">
        <v>4</v>
      </c>
      <c r="K18" s="134">
        <v>14900</v>
      </c>
      <c r="L18" s="9"/>
      <c r="M18" s="283"/>
    </row>
    <row r="19" spans="1:13" ht="18">
      <c r="A19" s="30">
        <v>14</v>
      </c>
      <c r="B19" s="82" t="s">
        <v>899</v>
      </c>
      <c r="C19" s="140" t="s">
        <v>900</v>
      </c>
      <c r="D19" s="84" t="s">
        <v>901</v>
      </c>
      <c r="E19" s="80" t="s">
        <v>51</v>
      </c>
      <c r="F19" s="81" t="s">
        <v>80</v>
      </c>
      <c r="G19" s="81">
        <v>5</v>
      </c>
      <c r="H19" s="81"/>
      <c r="I19" s="81"/>
      <c r="J19" s="1"/>
      <c r="K19" s="134">
        <v>79100</v>
      </c>
      <c r="L19" s="9">
        <v>323</v>
      </c>
    </row>
    <row r="20" spans="1:13" ht="18">
      <c r="A20" s="30">
        <v>15</v>
      </c>
      <c r="B20" s="82" t="s">
        <v>905</v>
      </c>
      <c r="C20" s="140" t="s">
        <v>906</v>
      </c>
      <c r="D20" s="84" t="s">
        <v>87</v>
      </c>
      <c r="E20" s="80" t="s">
        <v>51</v>
      </c>
      <c r="F20" s="81" t="s">
        <v>907</v>
      </c>
      <c r="G20" s="81">
        <v>8</v>
      </c>
      <c r="H20" s="81"/>
      <c r="I20" s="81"/>
      <c r="J20" s="1"/>
      <c r="K20" s="134">
        <v>3990</v>
      </c>
      <c r="L20" s="80">
        <v>323</v>
      </c>
    </row>
    <row r="21" spans="1:13" ht="18">
      <c r="A21" s="30">
        <v>16</v>
      </c>
      <c r="B21" s="82" t="s">
        <v>905</v>
      </c>
      <c r="C21" s="140" t="s">
        <v>909</v>
      </c>
      <c r="D21" s="84" t="s">
        <v>910</v>
      </c>
      <c r="E21" s="80" t="s">
        <v>51</v>
      </c>
      <c r="F21" s="81" t="s">
        <v>604</v>
      </c>
      <c r="G21" s="81"/>
      <c r="H21" s="81"/>
      <c r="I21" s="81"/>
      <c r="J21" s="1">
        <v>8</v>
      </c>
      <c r="K21" s="134">
        <v>4590</v>
      </c>
      <c r="L21" s="9">
        <v>323</v>
      </c>
      <c r="M21" s="283"/>
    </row>
    <row r="22" spans="1:13" ht="18">
      <c r="A22" s="30"/>
      <c r="B22" s="82"/>
      <c r="C22" s="140" t="s">
        <v>908</v>
      </c>
      <c r="D22" s="84"/>
      <c r="E22" s="80"/>
      <c r="F22" s="81"/>
      <c r="G22" s="81"/>
      <c r="H22" s="81"/>
      <c r="I22" s="81"/>
      <c r="J22" s="1"/>
      <c r="K22" s="134"/>
      <c r="L22" s="80"/>
    </row>
    <row r="23" spans="1:13" ht="12" customHeight="1">
      <c r="A23" s="271"/>
      <c r="B23" s="272"/>
      <c r="C23" s="64"/>
      <c r="D23" s="65"/>
      <c r="E23" s="66"/>
      <c r="F23" s="66"/>
      <c r="G23" s="273"/>
      <c r="H23" s="273"/>
      <c r="I23" s="273"/>
      <c r="J23" s="273"/>
      <c r="K23" s="141"/>
      <c r="L23" s="66"/>
      <c r="M23" s="37"/>
    </row>
    <row r="24" spans="1:13" ht="18">
      <c r="A24" s="59"/>
      <c r="B24" s="274"/>
      <c r="C24" s="60"/>
      <c r="D24" s="61"/>
      <c r="E24" s="62"/>
      <c r="F24" s="62"/>
      <c r="G24" s="38"/>
      <c r="H24" s="38"/>
      <c r="I24" s="38"/>
      <c r="J24" s="38"/>
      <c r="K24" s="275"/>
      <c r="L24" s="62"/>
      <c r="M24" s="37"/>
    </row>
    <row r="25" spans="1:13" ht="18">
      <c r="A25" s="59"/>
      <c r="B25" s="274"/>
      <c r="C25" s="60"/>
      <c r="D25" s="61"/>
      <c r="E25" s="62"/>
      <c r="F25" s="62"/>
      <c r="G25" s="38"/>
      <c r="H25" s="38"/>
      <c r="I25" s="38"/>
      <c r="J25" s="38"/>
      <c r="K25" s="275"/>
      <c r="L25" s="62"/>
      <c r="M25" s="37"/>
    </row>
    <row r="26" spans="1:13" ht="18">
      <c r="A26" s="59"/>
      <c r="B26" s="274"/>
      <c r="C26" s="60"/>
      <c r="D26" s="61"/>
      <c r="E26" s="62"/>
      <c r="F26" s="62"/>
      <c r="G26" s="38"/>
      <c r="H26" s="38"/>
      <c r="I26" s="38"/>
      <c r="J26" s="38"/>
      <c r="K26" s="275"/>
      <c r="L26" s="62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30" spans="1:13" ht="18">
      <c r="A30" s="353" t="s">
        <v>0</v>
      </c>
      <c r="B30" s="353"/>
      <c r="C30" s="353"/>
      <c r="D30" s="353"/>
      <c r="E30" s="353"/>
      <c r="F30" s="353"/>
      <c r="G30" s="353"/>
      <c r="H30" s="353"/>
      <c r="I30" s="353"/>
      <c r="J30" s="353"/>
      <c r="K30" s="353"/>
      <c r="L30" s="353"/>
    </row>
    <row r="31" spans="1:13" ht="18">
      <c r="A31" s="353" t="s">
        <v>2591</v>
      </c>
      <c r="B31" s="353"/>
      <c r="C31" s="353"/>
      <c r="D31" s="353"/>
      <c r="E31" s="353"/>
      <c r="F31" s="353"/>
      <c r="G31" s="353"/>
      <c r="H31" s="353"/>
      <c r="I31" s="353"/>
      <c r="J31" s="353"/>
      <c r="K31" s="353"/>
      <c r="L31" s="353"/>
    </row>
    <row r="32" spans="1:13" ht="18">
      <c r="A32" s="354" t="s">
        <v>2554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</row>
    <row r="33" spans="1:13" ht="18">
      <c r="A33" s="10" t="s">
        <v>1</v>
      </c>
      <c r="B33" s="26" t="s">
        <v>2</v>
      </c>
      <c r="C33" s="11" t="s">
        <v>3</v>
      </c>
      <c r="D33" s="366" t="s">
        <v>4</v>
      </c>
      <c r="E33" s="366" t="s">
        <v>654</v>
      </c>
      <c r="F33" s="365" t="s">
        <v>5</v>
      </c>
      <c r="G33" s="365"/>
      <c r="H33" s="365"/>
      <c r="I33" s="365"/>
      <c r="J33" s="365"/>
      <c r="K33" s="360" t="s">
        <v>9</v>
      </c>
      <c r="L33" s="355" t="s">
        <v>6</v>
      </c>
    </row>
    <row r="34" spans="1:13" ht="18">
      <c r="A34" s="12"/>
      <c r="B34" s="27" t="s">
        <v>7</v>
      </c>
      <c r="C34" s="13" t="s">
        <v>8</v>
      </c>
      <c r="D34" s="366"/>
      <c r="E34" s="366"/>
      <c r="F34" s="21" t="s">
        <v>32</v>
      </c>
      <c r="G34" s="21" t="s">
        <v>33</v>
      </c>
      <c r="H34" s="21" t="s">
        <v>34</v>
      </c>
      <c r="I34" s="21" t="s">
        <v>35</v>
      </c>
      <c r="J34" s="21" t="s">
        <v>37</v>
      </c>
      <c r="K34" s="361"/>
      <c r="L34" s="356"/>
    </row>
    <row r="35" spans="1:13" ht="18">
      <c r="A35" s="30">
        <v>17</v>
      </c>
      <c r="B35" s="82" t="s">
        <v>905</v>
      </c>
      <c r="C35" s="140" t="s">
        <v>949</v>
      </c>
      <c r="D35" s="144" t="s">
        <v>2606</v>
      </c>
      <c r="E35" s="80" t="s">
        <v>51</v>
      </c>
      <c r="F35" s="81" t="s">
        <v>166</v>
      </c>
      <c r="G35" s="81"/>
      <c r="H35" s="81"/>
      <c r="I35" s="81"/>
      <c r="J35" s="1">
        <v>4</v>
      </c>
      <c r="K35" s="134">
        <v>14900</v>
      </c>
      <c r="L35" s="9"/>
      <c r="M35" s="283"/>
    </row>
    <row r="36" spans="1:13" ht="18">
      <c r="A36" s="30">
        <v>18</v>
      </c>
      <c r="B36" s="82" t="s">
        <v>905</v>
      </c>
      <c r="C36" s="140" t="s">
        <v>911</v>
      </c>
      <c r="D36" s="84" t="s">
        <v>912</v>
      </c>
      <c r="E36" s="80" t="s">
        <v>51</v>
      </c>
      <c r="F36" s="81" t="s">
        <v>140</v>
      </c>
      <c r="G36" s="81">
        <v>4</v>
      </c>
      <c r="H36" s="81"/>
      <c r="I36" s="81"/>
      <c r="J36" s="1"/>
      <c r="K36" s="134">
        <v>85520</v>
      </c>
      <c r="L36" s="80"/>
      <c r="M36" t="s">
        <v>88</v>
      </c>
    </row>
    <row r="37" spans="1:13" ht="18">
      <c r="A37" s="30">
        <v>19</v>
      </c>
      <c r="B37" s="145" t="s">
        <v>913</v>
      </c>
      <c r="C37" s="147" t="s">
        <v>953</v>
      </c>
      <c r="D37" s="146" t="s">
        <v>2455</v>
      </c>
      <c r="E37" s="108" t="s">
        <v>51</v>
      </c>
      <c r="F37" s="81" t="s">
        <v>955</v>
      </c>
      <c r="G37" s="81">
        <v>5</v>
      </c>
      <c r="H37" s="81"/>
      <c r="I37" s="81"/>
      <c r="J37" s="4"/>
      <c r="K37" s="148">
        <v>49900</v>
      </c>
      <c r="L37" s="80" t="s">
        <v>1816</v>
      </c>
      <c r="M37" s="264" t="s">
        <v>2409</v>
      </c>
    </row>
    <row r="38" spans="1:13" ht="18">
      <c r="A38" s="108">
        <v>20</v>
      </c>
      <c r="B38" s="111" t="s">
        <v>2824</v>
      </c>
      <c r="C38" s="35" t="s">
        <v>2825</v>
      </c>
      <c r="D38" s="35" t="s">
        <v>2826</v>
      </c>
      <c r="E38" s="9" t="s">
        <v>51</v>
      </c>
      <c r="F38" s="9" t="s">
        <v>40</v>
      </c>
      <c r="G38" s="9">
        <v>1</v>
      </c>
      <c r="H38" s="9"/>
      <c r="I38" s="9"/>
      <c r="J38" s="9"/>
      <c r="K38" s="316">
        <v>4800</v>
      </c>
      <c r="L38" s="78"/>
    </row>
    <row r="39" spans="1:13" ht="18">
      <c r="A39" s="108">
        <v>21</v>
      </c>
      <c r="B39" s="145" t="s">
        <v>913</v>
      </c>
      <c r="C39" s="200" t="s">
        <v>954</v>
      </c>
      <c r="D39" s="146" t="s">
        <v>914</v>
      </c>
      <c r="E39" s="108" t="s">
        <v>51</v>
      </c>
      <c r="F39" s="4" t="s">
        <v>124</v>
      </c>
      <c r="G39" s="4">
        <v>10</v>
      </c>
      <c r="H39" s="4"/>
      <c r="I39" s="4"/>
      <c r="J39" s="4"/>
      <c r="K39" s="134">
        <v>25000</v>
      </c>
      <c r="L39" s="80" t="s">
        <v>2917</v>
      </c>
    </row>
    <row r="40" spans="1:13" ht="18">
      <c r="A40" s="108">
        <v>22</v>
      </c>
      <c r="B40" s="111" t="s">
        <v>2827</v>
      </c>
      <c r="C40" s="35" t="s">
        <v>2828</v>
      </c>
      <c r="D40" s="35" t="s">
        <v>2826</v>
      </c>
      <c r="E40" s="9" t="s">
        <v>36</v>
      </c>
      <c r="F40" s="9" t="s">
        <v>40</v>
      </c>
      <c r="G40" s="9">
        <v>1</v>
      </c>
      <c r="H40" s="9"/>
      <c r="I40" s="9"/>
      <c r="J40" s="9"/>
      <c r="K40" s="210">
        <v>4290</v>
      </c>
      <c r="L40" s="80"/>
    </row>
    <row r="41" spans="1:13" ht="18">
      <c r="A41" s="108">
        <v>23</v>
      </c>
      <c r="B41" s="145" t="s">
        <v>956</v>
      </c>
      <c r="C41" s="146" t="s">
        <v>957</v>
      </c>
      <c r="D41" s="146" t="s">
        <v>958</v>
      </c>
      <c r="E41" s="108" t="s">
        <v>51</v>
      </c>
      <c r="F41" s="4" t="s">
        <v>40</v>
      </c>
      <c r="G41" s="4">
        <v>1</v>
      </c>
      <c r="H41" s="4"/>
      <c r="I41" s="4"/>
      <c r="J41" s="4"/>
      <c r="K41" s="134">
        <v>997500</v>
      </c>
      <c r="L41" s="80" t="s">
        <v>2692</v>
      </c>
      <c r="M41" s="264" t="s">
        <v>2409</v>
      </c>
    </row>
    <row r="42" spans="1:13" ht="18">
      <c r="A42" s="108">
        <v>24</v>
      </c>
      <c r="B42" s="145" t="s">
        <v>959</v>
      </c>
      <c r="C42" s="146" t="s">
        <v>960</v>
      </c>
      <c r="D42" s="146" t="s">
        <v>2456</v>
      </c>
      <c r="E42" s="108" t="s">
        <v>36</v>
      </c>
      <c r="F42" s="4" t="s">
        <v>40</v>
      </c>
      <c r="G42" s="4">
        <v>1</v>
      </c>
      <c r="H42" s="4"/>
      <c r="I42" s="4"/>
      <c r="J42" s="4"/>
      <c r="K42" s="134">
        <v>20000</v>
      </c>
      <c r="L42" s="80" t="s">
        <v>2692</v>
      </c>
      <c r="M42" s="264" t="s">
        <v>2409</v>
      </c>
    </row>
    <row r="43" spans="1:13" ht="18">
      <c r="A43" s="108">
        <v>25</v>
      </c>
      <c r="B43" s="111" t="s">
        <v>2829</v>
      </c>
      <c r="C43" s="35" t="s">
        <v>2830</v>
      </c>
      <c r="D43" s="35" t="s">
        <v>2831</v>
      </c>
      <c r="E43" s="9" t="s">
        <v>51</v>
      </c>
      <c r="F43" s="9" t="s">
        <v>40</v>
      </c>
      <c r="G43" s="9">
        <v>1</v>
      </c>
      <c r="H43" s="9"/>
      <c r="I43" s="9"/>
      <c r="J43" s="9"/>
      <c r="K43" s="210">
        <v>4290</v>
      </c>
      <c r="L43" s="80" t="s">
        <v>2692</v>
      </c>
      <c r="M43" s="264"/>
    </row>
    <row r="44" spans="1:13" ht="18">
      <c r="A44" s="108">
        <v>26</v>
      </c>
      <c r="B44" s="34">
        <v>44099</v>
      </c>
      <c r="C44" s="89" t="s">
        <v>2407</v>
      </c>
      <c r="D44" s="47" t="s">
        <v>2453</v>
      </c>
      <c r="E44" s="9" t="s">
        <v>51</v>
      </c>
      <c r="F44" s="9" t="s">
        <v>80</v>
      </c>
      <c r="G44" s="9">
        <v>5</v>
      </c>
      <c r="H44" s="39"/>
      <c r="I44" s="39"/>
      <c r="J44" s="39"/>
      <c r="K44" s="87">
        <v>22000</v>
      </c>
      <c r="L44" s="80">
        <v>323</v>
      </c>
      <c r="M44" s="264" t="s">
        <v>2409</v>
      </c>
    </row>
    <row r="45" spans="1:13" ht="18">
      <c r="A45" s="108">
        <v>27</v>
      </c>
      <c r="B45" s="46">
        <v>46687</v>
      </c>
      <c r="C45" s="35" t="s">
        <v>819</v>
      </c>
      <c r="D45" s="36" t="s">
        <v>820</v>
      </c>
      <c r="E45" s="9" t="s">
        <v>51</v>
      </c>
      <c r="F45" s="9" t="s">
        <v>68</v>
      </c>
      <c r="G45" s="4"/>
      <c r="H45" s="4"/>
      <c r="I45" s="4"/>
      <c r="J45" s="4">
        <v>2</v>
      </c>
      <c r="K45" s="71">
        <v>4800</v>
      </c>
      <c r="L45" s="9">
        <v>321</v>
      </c>
      <c r="M45" s="37"/>
    </row>
    <row r="46" spans="1:13" ht="18">
      <c r="A46" s="108">
        <v>28</v>
      </c>
      <c r="B46" s="46">
        <v>11119</v>
      </c>
      <c r="C46" s="35" t="s">
        <v>821</v>
      </c>
      <c r="D46" s="47" t="s">
        <v>822</v>
      </c>
      <c r="E46" s="9" t="s">
        <v>51</v>
      </c>
      <c r="F46" s="9" t="s">
        <v>216</v>
      </c>
      <c r="G46" s="4"/>
      <c r="H46" s="4"/>
      <c r="I46" s="4"/>
      <c r="J46" s="4">
        <v>1</v>
      </c>
      <c r="K46" s="71">
        <v>100000</v>
      </c>
      <c r="L46" s="9" t="s">
        <v>823</v>
      </c>
      <c r="M46" s="37"/>
    </row>
    <row r="47" spans="1:13" ht="18">
      <c r="A47" s="108">
        <v>29</v>
      </c>
      <c r="B47" s="46">
        <v>11211</v>
      </c>
      <c r="C47" s="35" t="s">
        <v>824</v>
      </c>
      <c r="D47" s="69" t="s">
        <v>825</v>
      </c>
      <c r="E47" s="9" t="s">
        <v>51</v>
      </c>
      <c r="F47" s="9" t="s">
        <v>216</v>
      </c>
      <c r="G47" s="4"/>
      <c r="H47" s="4"/>
      <c r="I47" s="4"/>
      <c r="J47" s="4">
        <v>1</v>
      </c>
      <c r="K47" s="114">
        <v>12880</v>
      </c>
      <c r="L47" s="9" t="s">
        <v>1815</v>
      </c>
      <c r="M47" s="37"/>
    </row>
    <row r="48" spans="1:13" ht="18">
      <c r="A48" s="108">
        <v>30</v>
      </c>
      <c r="B48" s="46">
        <v>11515</v>
      </c>
      <c r="C48" s="35" t="s">
        <v>826</v>
      </c>
      <c r="D48" s="50" t="s">
        <v>827</v>
      </c>
      <c r="E48" s="9" t="s">
        <v>36</v>
      </c>
      <c r="F48" s="9" t="s">
        <v>40</v>
      </c>
      <c r="G48" s="4"/>
      <c r="H48" s="4"/>
      <c r="I48" s="4"/>
      <c r="J48" s="4">
        <v>1</v>
      </c>
      <c r="K48" s="71">
        <v>1200</v>
      </c>
      <c r="L48" s="9">
        <v>321</v>
      </c>
      <c r="M48" s="37"/>
    </row>
    <row r="49" spans="1:13" ht="18">
      <c r="A49" s="108">
        <v>31</v>
      </c>
      <c r="B49" s="46">
        <v>14750</v>
      </c>
      <c r="C49" s="44" t="s">
        <v>830</v>
      </c>
      <c r="D49" s="36" t="s">
        <v>831</v>
      </c>
      <c r="E49" s="9" t="s">
        <v>51</v>
      </c>
      <c r="F49" s="9" t="s">
        <v>63</v>
      </c>
      <c r="G49" s="4"/>
      <c r="H49" s="4"/>
      <c r="I49" s="4"/>
      <c r="J49" s="4">
        <v>2</v>
      </c>
      <c r="K49" s="71">
        <v>49750</v>
      </c>
      <c r="L49" s="9" t="s">
        <v>2918</v>
      </c>
      <c r="M49" s="37"/>
    </row>
    <row r="50" spans="1:13" ht="18">
      <c r="A50" s="108">
        <v>32</v>
      </c>
      <c r="B50" s="46">
        <v>14866</v>
      </c>
      <c r="C50" s="35" t="s">
        <v>832</v>
      </c>
      <c r="D50" s="36" t="s">
        <v>833</v>
      </c>
      <c r="E50" s="9" t="s">
        <v>36</v>
      </c>
      <c r="F50" s="9" t="s">
        <v>834</v>
      </c>
      <c r="G50" s="4"/>
      <c r="H50" s="4"/>
      <c r="I50" s="4"/>
      <c r="J50" s="4">
        <v>40</v>
      </c>
      <c r="K50" s="71">
        <v>3450</v>
      </c>
      <c r="L50" s="9" t="s">
        <v>842</v>
      </c>
      <c r="M50" s="37"/>
    </row>
    <row r="51" spans="1:13" ht="18">
      <c r="A51" s="108">
        <v>33</v>
      </c>
      <c r="B51" s="46">
        <v>14866</v>
      </c>
      <c r="C51" s="35" t="s">
        <v>835</v>
      </c>
      <c r="D51" s="36" t="s">
        <v>836</v>
      </c>
      <c r="E51" s="9" t="s">
        <v>36</v>
      </c>
      <c r="F51" s="9" t="s">
        <v>837</v>
      </c>
      <c r="G51" s="4"/>
      <c r="H51" s="4"/>
      <c r="I51" s="4"/>
      <c r="J51" s="4">
        <v>10</v>
      </c>
      <c r="K51" s="71">
        <v>1300</v>
      </c>
      <c r="L51" s="9" t="s">
        <v>439</v>
      </c>
      <c r="M51" s="37"/>
    </row>
    <row r="52" spans="1:13" ht="18">
      <c r="A52" s="108">
        <v>34</v>
      </c>
      <c r="B52" s="46">
        <v>14866</v>
      </c>
      <c r="C52" s="35" t="s">
        <v>838</v>
      </c>
      <c r="D52" s="36" t="s">
        <v>839</v>
      </c>
      <c r="E52" s="9" t="s">
        <v>36</v>
      </c>
      <c r="F52" s="9" t="s">
        <v>43</v>
      </c>
      <c r="G52" s="4"/>
      <c r="H52" s="4"/>
      <c r="I52" s="4"/>
      <c r="J52" s="4">
        <v>1</v>
      </c>
      <c r="K52" s="71">
        <v>53500</v>
      </c>
      <c r="L52" s="9" t="s">
        <v>439</v>
      </c>
      <c r="M52" s="37"/>
    </row>
    <row r="53" spans="1:13" ht="18">
      <c r="A53" s="108">
        <v>35</v>
      </c>
      <c r="B53" s="46">
        <v>14866</v>
      </c>
      <c r="C53" s="35" t="s">
        <v>838</v>
      </c>
      <c r="D53" s="36" t="s">
        <v>840</v>
      </c>
      <c r="E53" s="9" t="s">
        <v>36</v>
      </c>
      <c r="F53" s="9" t="s">
        <v>841</v>
      </c>
      <c r="G53" s="4"/>
      <c r="H53" s="4"/>
      <c r="I53" s="4"/>
      <c r="J53" s="4">
        <v>3</v>
      </c>
      <c r="K53" s="71">
        <v>25000</v>
      </c>
      <c r="L53" s="9" t="s">
        <v>439</v>
      </c>
      <c r="M53" s="37"/>
    </row>
    <row r="54" spans="1:13" ht="12" customHeight="1">
      <c r="A54" s="271"/>
      <c r="B54" s="272"/>
      <c r="C54" s="64"/>
      <c r="D54" s="65"/>
      <c r="E54" s="66"/>
      <c r="F54" s="66"/>
      <c r="G54" s="273"/>
      <c r="H54" s="273"/>
      <c r="I54" s="273"/>
      <c r="J54" s="273"/>
      <c r="K54" s="141"/>
      <c r="L54" s="66"/>
      <c r="M54" s="37"/>
    </row>
    <row r="55" spans="1:13" ht="18">
      <c r="A55" s="59"/>
      <c r="B55" s="274"/>
      <c r="C55" s="60"/>
      <c r="D55" s="61"/>
      <c r="E55" s="62"/>
      <c r="F55" s="62"/>
      <c r="G55" s="38"/>
      <c r="H55" s="38"/>
      <c r="I55" s="38"/>
      <c r="J55" s="38"/>
      <c r="K55" s="275"/>
      <c r="L55" s="62"/>
    </row>
    <row r="56" spans="1:13" ht="18">
      <c r="A56" s="59"/>
      <c r="B56" s="274"/>
      <c r="C56" s="60"/>
      <c r="D56" s="61"/>
      <c r="E56" s="62"/>
      <c r="F56" s="62"/>
      <c r="G56" s="38"/>
      <c r="H56" s="38"/>
      <c r="I56" s="38"/>
      <c r="J56" s="38"/>
      <c r="K56" s="275"/>
      <c r="L56" s="62"/>
    </row>
    <row r="57" spans="1:13" ht="12" customHeight="1">
      <c r="A57" s="59"/>
      <c r="B57" s="274"/>
      <c r="C57" s="60"/>
      <c r="D57" s="61"/>
      <c r="E57" s="62"/>
      <c r="F57" s="62"/>
      <c r="G57" s="38"/>
      <c r="H57" s="38"/>
      <c r="I57" s="38"/>
      <c r="J57" s="38"/>
      <c r="K57" s="275"/>
      <c r="L57" s="62"/>
    </row>
    <row r="58" spans="1:13" ht="18">
      <c r="A58" s="59"/>
      <c r="B58" s="274"/>
      <c r="C58" s="60"/>
      <c r="D58" s="61"/>
      <c r="E58" s="62"/>
      <c r="F58" s="62"/>
      <c r="G58" s="38"/>
      <c r="H58" s="38"/>
      <c r="I58" s="38"/>
      <c r="J58" s="38"/>
      <c r="K58" s="275"/>
      <c r="L58" s="62"/>
    </row>
    <row r="59" spans="1:13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</row>
    <row r="61" spans="1:13" ht="18">
      <c r="A61" s="353" t="s">
        <v>0</v>
      </c>
      <c r="B61" s="353"/>
      <c r="C61" s="353"/>
      <c r="D61" s="353"/>
      <c r="E61" s="353"/>
      <c r="F61" s="353"/>
      <c r="G61" s="353"/>
      <c r="H61" s="353"/>
      <c r="I61" s="353"/>
      <c r="J61" s="353"/>
      <c r="K61" s="353"/>
      <c r="L61" s="353"/>
    </row>
    <row r="62" spans="1:13" ht="18">
      <c r="A62" s="353" t="s">
        <v>2591</v>
      </c>
      <c r="B62" s="353"/>
      <c r="C62" s="353"/>
      <c r="D62" s="353"/>
      <c r="E62" s="353"/>
      <c r="F62" s="353"/>
      <c r="G62" s="353"/>
      <c r="H62" s="353"/>
      <c r="I62" s="353"/>
      <c r="J62" s="353"/>
      <c r="K62" s="353"/>
      <c r="L62" s="353"/>
    </row>
    <row r="63" spans="1:13" ht="18">
      <c r="A63" s="354" t="s">
        <v>2554</v>
      </c>
      <c r="B63" s="354"/>
      <c r="C63" s="354"/>
      <c r="D63" s="354"/>
      <c r="E63" s="354"/>
      <c r="F63" s="354"/>
      <c r="G63" s="354"/>
      <c r="H63" s="354"/>
      <c r="I63" s="354"/>
      <c r="J63" s="354"/>
      <c r="K63" s="354"/>
      <c r="L63" s="354"/>
    </row>
    <row r="64" spans="1:13" ht="18">
      <c r="A64" s="10" t="s">
        <v>1</v>
      </c>
      <c r="B64" s="26" t="s">
        <v>2</v>
      </c>
      <c r="C64" s="11" t="s">
        <v>3</v>
      </c>
      <c r="D64" s="355" t="s">
        <v>4</v>
      </c>
      <c r="E64" s="355" t="s">
        <v>654</v>
      </c>
      <c r="F64" s="357" t="s">
        <v>5</v>
      </c>
      <c r="G64" s="358"/>
      <c r="H64" s="358"/>
      <c r="I64" s="358"/>
      <c r="J64" s="359"/>
      <c r="K64" s="360" t="s">
        <v>9</v>
      </c>
      <c r="L64" s="355" t="s">
        <v>6</v>
      </c>
    </row>
    <row r="65" spans="1:12" ht="18">
      <c r="A65" s="12"/>
      <c r="B65" s="27" t="s">
        <v>7</v>
      </c>
      <c r="C65" s="13" t="s">
        <v>8</v>
      </c>
      <c r="D65" s="356"/>
      <c r="E65" s="356"/>
      <c r="F65" s="8" t="s">
        <v>32</v>
      </c>
      <c r="G65" s="8" t="s">
        <v>33</v>
      </c>
      <c r="H65" s="8" t="s">
        <v>34</v>
      </c>
      <c r="I65" s="8" t="s">
        <v>35</v>
      </c>
      <c r="J65" s="21" t="s">
        <v>37</v>
      </c>
      <c r="K65" s="361"/>
      <c r="L65" s="356"/>
    </row>
    <row r="66" spans="1:12" ht="18">
      <c r="A66" s="108">
        <v>36</v>
      </c>
      <c r="B66" s="46">
        <v>15265</v>
      </c>
      <c r="C66" s="35" t="s">
        <v>843</v>
      </c>
      <c r="D66" s="36" t="s">
        <v>844</v>
      </c>
      <c r="E66" s="9" t="s">
        <v>36</v>
      </c>
      <c r="F66" s="9" t="s">
        <v>62</v>
      </c>
      <c r="G66" s="4"/>
      <c r="H66" s="4"/>
      <c r="I66" s="4"/>
      <c r="J66" s="4">
        <v>1</v>
      </c>
      <c r="K66" s="71">
        <v>9999</v>
      </c>
      <c r="L66" s="9" t="s">
        <v>439</v>
      </c>
    </row>
    <row r="67" spans="1:12" ht="18">
      <c r="A67" s="108">
        <v>37</v>
      </c>
      <c r="B67" s="46">
        <v>15303</v>
      </c>
      <c r="C67" s="35" t="s">
        <v>847</v>
      </c>
      <c r="D67" s="36" t="s">
        <v>848</v>
      </c>
      <c r="E67" s="9" t="s">
        <v>36</v>
      </c>
      <c r="F67" s="9" t="s">
        <v>414</v>
      </c>
      <c r="G67" s="4"/>
      <c r="H67" s="4"/>
      <c r="I67" s="4"/>
      <c r="J67" s="4">
        <v>4</v>
      </c>
      <c r="K67" s="71">
        <v>2300</v>
      </c>
      <c r="L67" s="9" t="s">
        <v>439</v>
      </c>
    </row>
    <row r="68" spans="1:12" ht="18">
      <c r="A68" s="108">
        <v>38</v>
      </c>
      <c r="B68" s="46">
        <v>15766</v>
      </c>
      <c r="C68" s="35" t="s">
        <v>849</v>
      </c>
      <c r="D68" s="36" t="s">
        <v>850</v>
      </c>
      <c r="E68" s="9" t="s">
        <v>51</v>
      </c>
      <c r="F68" s="9" t="s">
        <v>403</v>
      </c>
      <c r="G68" s="4"/>
      <c r="H68" s="4"/>
      <c r="I68" s="4"/>
      <c r="J68" s="4">
        <v>8</v>
      </c>
      <c r="K68" s="71">
        <v>1880</v>
      </c>
      <c r="L68" s="9" t="s">
        <v>439</v>
      </c>
    </row>
    <row r="69" spans="1:12" ht="18">
      <c r="A69" s="108">
        <v>39</v>
      </c>
      <c r="B69" s="46">
        <v>15766</v>
      </c>
      <c r="C69" s="35" t="s">
        <v>851</v>
      </c>
      <c r="D69" s="36" t="s">
        <v>852</v>
      </c>
      <c r="E69" s="9" t="s">
        <v>51</v>
      </c>
      <c r="F69" s="9" t="s">
        <v>205</v>
      </c>
      <c r="G69" s="4"/>
      <c r="H69" s="4"/>
      <c r="I69" s="4"/>
      <c r="J69" s="4">
        <v>10</v>
      </c>
      <c r="K69" s="71">
        <v>120</v>
      </c>
      <c r="L69" s="9" t="s">
        <v>871</v>
      </c>
    </row>
    <row r="70" spans="1:12" ht="18">
      <c r="A70" s="108">
        <v>40</v>
      </c>
      <c r="B70" s="46">
        <v>16006</v>
      </c>
      <c r="C70" s="44" t="s">
        <v>853</v>
      </c>
      <c r="D70" s="36" t="s">
        <v>854</v>
      </c>
      <c r="E70" s="9" t="s">
        <v>51</v>
      </c>
      <c r="F70" s="9" t="s">
        <v>301</v>
      </c>
      <c r="G70" s="4"/>
      <c r="H70" s="4"/>
      <c r="I70" s="4"/>
      <c r="J70" s="4">
        <v>2</v>
      </c>
      <c r="K70" s="71">
        <v>2200</v>
      </c>
      <c r="L70" s="9" t="s">
        <v>871</v>
      </c>
    </row>
    <row r="71" spans="1:12" ht="18">
      <c r="A71" s="108">
        <v>41</v>
      </c>
      <c r="B71" s="46">
        <v>16251</v>
      </c>
      <c r="C71" s="44" t="s">
        <v>856</v>
      </c>
      <c r="D71" s="36" t="s">
        <v>857</v>
      </c>
      <c r="E71" s="9" t="s">
        <v>51</v>
      </c>
      <c r="F71" s="9" t="s">
        <v>62</v>
      </c>
      <c r="G71" s="4"/>
      <c r="H71" s="4"/>
      <c r="I71" s="4"/>
      <c r="J71" s="4">
        <v>1</v>
      </c>
      <c r="K71" s="71">
        <v>1900</v>
      </c>
      <c r="L71" s="9" t="s">
        <v>439</v>
      </c>
    </row>
    <row r="72" spans="1:12" ht="18">
      <c r="A72" s="108">
        <v>42</v>
      </c>
      <c r="B72" s="46" t="s">
        <v>859</v>
      </c>
      <c r="C72" s="35" t="s">
        <v>860</v>
      </c>
      <c r="D72" s="36" t="s">
        <v>861</v>
      </c>
      <c r="E72" s="9" t="s">
        <v>51</v>
      </c>
      <c r="F72" s="9" t="s">
        <v>45</v>
      </c>
      <c r="G72" s="4"/>
      <c r="H72" s="4"/>
      <c r="I72" s="4"/>
      <c r="J72" s="4">
        <v>1</v>
      </c>
      <c r="K72" s="71">
        <v>49155</v>
      </c>
      <c r="L72" s="9" t="s">
        <v>2919</v>
      </c>
    </row>
    <row r="73" spans="1:12" ht="18">
      <c r="A73" s="30">
        <v>43</v>
      </c>
      <c r="B73" s="46" t="s">
        <v>862</v>
      </c>
      <c r="C73" s="35" t="s">
        <v>863</v>
      </c>
      <c r="D73" s="36" t="s">
        <v>864</v>
      </c>
      <c r="E73" s="9" t="s">
        <v>51</v>
      </c>
      <c r="F73" s="9" t="s">
        <v>45</v>
      </c>
      <c r="G73" s="81"/>
      <c r="H73" s="81"/>
      <c r="I73" s="81"/>
      <c r="J73" s="81">
        <v>1</v>
      </c>
      <c r="K73" s="71">
        <v>12000</v>
      </c>
      <c r="L73" s="9" t="s">
        <v>2919</v>
      </c>
    </row>
    <row r="74" spans="1:12" ht="18">
      <c r="A74" s="30">
        <v>44</v>
      </c>
      <c r="B74" s="46">
        <v>17398</v>
      </c>
      <c r="C74" s="35" t="s">
        <v>865</v>
      </c>
      <c r="D74" s="36" t="s">
        <v>866</v>
      </c>
      <c r="E74" s="9" t="s">
        <v>51</v>
      </c>
      <c r="F74" s="9" t="s">
        <v>46</v>
      </c>
      <c r="G74" s="81"/>
      <c r="H74" s="81"/>
      <c r="I74" s="81"/>
      <c r="J74" s="81">
        <v>1</v>
      </c>
      <c r="K74" s="71">
        <v>9500</v>
      </c>
      <c r="L74" s="9" t="s">
        <v>439</v>
      </c>
    </row>
    <row r="75" spans="1:12" ht="18">
      <c r="A75" s="30">
        <v>45</v>
      </c>
      <c r="B75" s="46" t="s">
        <v>867</v>
      </c>
      <c r="C75" s="35" t="s">
        <v>868</v>
      </c>
      <c r="D75" s="36" t="s">
        <v>869</v>
      </c>
      <c r="E75" s="9" t="s">
        <v>51</v>
      </c>
      <c r="F75" s="9" t="s">
        <v>870</v>
      </c>
      <c r="G75" s="81"/>
      <c r="H75" s="81"/>
      <c r="I75" s="81"/>
      <c r="J75" s="81">
        <v>3</v>
      </c>
      <c r="K75" s="71">
        <v>6886</v>
      </c>
      <c r="L75" s="9" t="s">
        <v>439</v>
      </c>
    </row>
    <row r="76" spans="1:12" ht="18">
      <c r="A76" s="30">
        <v>46</v>
      </c>
      <c r="B76" s="46">
        <v>19178</v>
      </c>
      <c r="C76" s="89" t="s">
        <v>882</v>
      </c>
      <c r="D76" s="36" t="s">
        <v>872</v>
      </c>
      <c r="E76" s="9" t="s">
        <v>36</v>
      </c>
      <c r="F76" s="9" t="s">
        <v>68</v>
      </c>
      <c r="G76" s="81"/>
      <c r="H76" s="81"/>
      <c r="I76" s="81"/>
      <c r="J76" s="1">
        <v>2</v>
      </c>
      <c r="K76" s="71">
        <v>34900</v>
      </c>
      <c r="L76" s="138" t="s">
        <v>881</v>
      </c>
    </row>
    <row r="77" spans="1:12" ht="18">
      <c r="A77" s="30">
        <v>47</v>
      </c>
      <c r="B77" s="46" t="s">
        <v>874</v>
      </c>
      <c r="C77" s="35" t="s">
        <v>876</v>
      </c>
      <c r="D77" s="36" t="s">
        <v>877</v>
      </c>
      <c r="E77" s="9" t="s">
        <v>36</v>
      </c>
      <c r="F77" s="9" t="s">
        <v>40</v>
      </c>
      <c r="G77" s="81"/>
      <c r="H77" s="81"/>
      <c r="I77" s="81"/>
      <c r="J77" s="1">
        <v>1</v>
      </c>
      <c r="K77" s="70">
        <v>45000</v>
      </c>
      <c r="L77" s="9">
        <v>323</v>
      </c>
    </row>
    <row r="78" spans="1:12" ht="18">
      <c r="A78" s="30">
        <v>48</v>
      </c>
      <c r="B78" s="34">
        <v>40323</v>
      </c>
      <c r="C78" s="35" t="s">
        <v>887</v>
      </c>
      <c r="D78" s="36" t="s">
        <v>888</v>
      </c>
      <c r="E78" s="9" t="s">
        <v>36</v>
      </c>
      <c r="F78" s="9" t="s">
        <v>43</v>
      </c>
      <c r="G78" s="81"/>
      <c r="H78" s="81"/>
      <c r="I78" s="81"/>
      <c r="J78" s="81">
        <v>2</v>
      </c>
      <c r="K78" s="70">
        <v>4500</v>
      </c>
      <c r="L78" s="9" t="s">
        <v>2919</v>
      </c>
    </row>
    <row r="79" spans="1:12" ht="18">
      <c r="A79" s="30">
        <v>49</v>
      </c>
      <c r="B79" s="34">
        <v>40359</v>
      </c>
      <c r="C79" s="89" t="s">
        <v>890</v>
      </c>
      <c r="D79" s="36" t="s">
        <v>889</v>
      </c>
      <c r="E79" s="9" t="s">
        <v>51</v>
      </c>
      <c r="F79" s="9" t="s">
        <v>68</v>
      </c>
      <c r="G79" s="81"/>
      <c r="H79" s="81"/>
      <c r="I79" s="81"/>
      <c r="J79" s="81">
        <v>1</v>
      </c>
      <c r="K79" s="70">
        <v>3500</v>
      </c>
      <c r="L79" s="9" t="s">
        <v>2919</v>
      </c>
    </row>
    <row r="80" spans="1:12" ht="18">
      <c r="A80" s="30">
        <v>50</v>
      </c>
      <c r="B80" s="34">
        <v>40441</v>
      </c>
      <c r="C80" s="89" t="s">
        <v>891</v>
      </c>
      <c r="D80" s="47" t="s">
        <v>892</v>
      </c>
      <c r="E80" s="9" t="s">
        <v>36</v>
      </c>
      <c r="F80" s="9" t="s">
        <v>43</v>
      </c>
      <c r="G80" s="81"/>
      <c r="H80" s="81"/>
      <c r="I80" s="81"/>
      <c r="J80" s="81">
        <v>1</v>
      </c>
      <c r="K80" s="70">
        <v>4950</v>
      </c>
      <c r="L80" s="9" t="s">
        <v>2919</v>
      </c>
    </row>
    <row r="81" spans="1:13" ht="18">
      <c r="A81" s="30">
        <v>51</v>
      </c>
      <c r="B81" s="34">
        <v>40694</v>
      </c>
      <c r="C81" s="97" t="s">
        <v>894</v>
      </c>
      <c r="D81" s="49" t="s">
        <v>893</v>
      </c>
      <c r="E81" s="34" t="s">
        <v>36</v>
      </c>
      <c r="F81" s="193" t="s">
        <v>40</v>
      </c>
      <c r="G81" s="81"/>
      <c r="H81" s="81"/>
      <c r="I81" s="81"/>
      <c r="J81" s="4">
        <v>1</v>
      </c>
      <c r="K81" s="115">
        <v>6970</v>
      </c>
      <c r="L81" s="9" t="s">
        <v>2919</v>
      </c>
    </row>
    <row r="82" spans="1:13" ht="18">
      <c r="A82" s="30">
        <v>52</v>
      </c>
      <c r="B82" s="34">
        <v>40694</v>
      </c>
      <c r="C82" s="97" t="s">
        <v>948</v>
      </c>
      <c r="D82" s="143" t="s">
        <v>947</v>
      </c>
      <c r="E82" s="34" t="s">
        <v>36</v>
      </c>
      <c r="F82" s="193" t="s">
        <v>40</v>
      </c>
      <c r="G82" s="81"/>
      <c r="H82" s="81"/>
      <c r="I82" s="81"/>
      <c r="J82" s="1">
        <v>1</v>
      </c>
      <c r="K82" s="115">
        <v>32750</v>
      </c>
      <c r="L82" s="9" t="s">
        <v>2919</v>
      </c>
    </row>
    <row r="83" spans="1:13" ht="18">
      <c r="A83" s="30">
        <v>53</v>
      </c>
      <c r="B83" s="46">
        <v>20274</v>
      </c>
      <c r="C83" s="89" t="s">
        <v>946</v>
      </c>
      <c r="D83" s="47" t="s">
        <v>945</v>
      </c>
      <c r="E83" s="9" t="s">
        <v>51</v>
      </c>
      <c r="F83" s="9" t="s">
        <v>880</v>
      </c>
      <c r="G83" s="81"/>
      <c r="H83" s="81"/>
      <c r="I83" s="81"/>
      <c r="J83" s="81">
        <v>5</v>
      </c>
      <c r="K83" s="113">
        <v>32965.86</v>
      </c>
      <c r="L83" s="9" t="s">
        <v>2919</v>
      </c>
    </row>
    <row r="84" spans="1:13" ht="18">
      <c r="A84" s="30">
        <v>54</v>
      </c>
      <c r="B84" s="82" t="s">
        <v>902</v>
      </c>
      <c r="C84" s="140" t="s">
        <v>903</v>
      </c>
      <c r="D84" s="137" t="s">
        <v>904</v>
      </c>
      <c r="E84" s="80" t="s">
        <v>51</v>
      </c>
      <c r="F84" s="81" t="s">
        <v>63</v>
      </c>
      <c r="G84" s="81"/>
      <c r="H84" s="81"/>
      <c r="I84" s="81"/>
      <c r="J84" s="81">
        <v>2</v>
      </c>
      <c r="K84" s="134">
        <v>24500</v>
      </c>
      <c r="L84" s="9" t="s">
        <v>2919</v>
      </c>
    </row>
    <row r="85" spans="1:13" ht="18">
      <c r="A85" s="30">
        <v>55</v>
      </c>
      <c r="B85" s="82" t="s">
        <v>913</v>
      </c>
      <c r="C85" s="140" t="s">
        <v>943</v>
      </c>
      <c r="D85" s="84" t="s">
        <v>914</v>
      </c>
      <c r="E85" s="80" t="s">
        <v>51</v>
      </c>
      <c r="F85" s="81" t="s">
        <v>124</v>
      </c>
      <c r="G85" s="81"/>
      <c r="H85" s="81"/>
      <c r="I85" s="81"/>
      <c r="J85" s="4">
        <v>10</v>
      </c>
      <c r="K85" s="134">
        <v>25000</v>
      </c>
      <c r="L85" s="80">
        <v>323</v>
      </c>
      <c r="M85" s="264" t="s">
        <v>2409</v>
      </c>
    </row>
    <row r="86" spans="1:13" ht="18">
      <c r="A86" s="167"/>
      <c r="B86" s="168"/>
      <c r="C86" s="169"/>
      <c r="D86" s="170" t="s">
        <v>2901</v>
      </c>
      <c r="E86" s="168"/>
      <c r="F86" s="171" t="s">
        <v>1708</v>
      </c>
      <c r="G86" s="171">
        <f>SUM(G35:G44,G6:G21)</f>
        <v>75</v>
      </c>
      <c r="H86" s="171"/>
      <c r="I86" s="171"/>
      <c r="J86" s="171">
        <f>SUM(J66:J85,J35:J53,J6:J22)</f>
        <v>140</v>
      </c>
      <c r="K86" s="201"/>
      <c r="L86" s="168"/>
    </row>
    <row r="87" spans="1:13" ht="12" customHeight="1">
      <c r="A87" s="271"/>
      <c r="B87" s="272"/>
      <c r="C87" s="64"/>
      <c r="D87" s="65"/>
      <c r="E87" s="66"/>
      <c r="F87" s="66"/>
      <c r="G87" s="273"/>
      <c r="H87" s="273"/>
      <c r="I87" s="273"/>
      <c r="J87" s="273"/>
      <c r="K87" s="141"/>
      <c r="L87" s="66"/>
      <c r="M87" s="37"/>
    </row>
    <row r="88" spans="1:13" ht="18">
      <c r="A88" s="59"/>
      <c r="B88" s="274"/>
      <c r="C88" s="60"/>
      <c r="D88" s="61"/>
      <c r="E88" s="62"/>
      <c r="F88" s="62"/>
      <c r="G88" s="38"/>
      <c r="H88" s="38"/>
      <c r="I88" s="38"/>
      <c r="J88" s="38"/>
      <c r="K88" s="275"/>
      <c r="L88" s="62"/>
    </row>
    <row r="89" spans="1:13" ht="18">
      <c r="A89" s="59"/>
      <c r="B89" s="274"/>
      <c r="C89" s="60"/>
      <c r="D89" s="61"/>
      <c r="E89" s="62"/>
      <c r="F89" s="62"/>
      <c r="G89" s="38"/>
      <c r="H89" s="38"/>
      <c r="I89" s="38"/>
      <c r="J89" s="38"/>
      <c r="K89" s="275"/>
      <c r="L89" s="62"/>
    </row>
  </sheetData>
  <mergeCells count="25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30:L30"/>
    <mergeCell ref="A31:L31"/>
    <mergeCell ref="A32:L32"/>
    <mergeCell ref="D33:D34"/>
    <mergeCell ref="E33:E34"/>
    <mergeCell ref="F33:J33"/>
    <mergeCell ref="K33:K34"/>
    <mergeCell ref="L33:L34"/>
    <mergeCell ref="A61:L61"/>
    <mergeCell ref="A62:L62"/>
    <mergeCell ref="A63:L63"/>
    <mergeCell ref="D64:D65"/>
    <mergeCell ref="E64:E65"/>
    <mergeCell ref="F64:J64"/>
    <mergeCell ref="K64:K65"/>
    <mergeCell ref="L64:L65"/>
  </mergeCells>
  <printOptions horizontalCentered="1"/>
  <pageMargins left="0.31496062992125984" right="0.11811023622047245" top="0.59055118110236227" bottom="0.15748031496062992" header="0" footer="0"/>
  <pageSetup paperSize="9" scale="56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FF00"/>
  </sheetPr>
  <dimension ref="A1:Y114"/>
  <sheetViews>
    <sheetView topLeftCell="A79" zoomScale="115" zoomScaleNormal="115" workbookViewId="0">
      <selection activeCell="M122" sqref="M122"/>
    </sheetView>
  </sheetViews>
  <sheetFormatPr defaultRowHeight="14.25"/>
  <cols>
    <col min="1" max="1" width="4" customWidth="1"/>
    <col min="2" max="2" width="10.73046875" customWidth="1"/>
    <col min="3" max="3" width="23.46484375" bestFit="1" customWidth="1"/>
    <col min="4" max="4" width="28.3984375" customWidth="1"/>
    <col min="5" max="5" width="8.46484375" bestFit="1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2592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 t="s">
        <v>220</v>
      </c>
      <c r="C6" s="35" t="s">
        <v>221</v>
      </c>
      <c r="D6" s="36" t="s">
        <v>222</v>
      </c>
      <c r="E6" s="9" t="s">
        <v>51</v>
      </c>
      <c r="F6" s="9" t="s">
        <v>128</v>
      </c>
      <c r="G6" s="81">
        <v>2</v>
      </c>
      <c r="H6" s="28"/>
      <c r="I6" s="28"/>
      <c r="J6" s="29"/>
      <c r="K6" s="101">
        <v>1800</v>
      </c>
      <c r="L6" s="251">
        <v>531</v>
      </c>
      <c r="M6" s="37"/>
    </row>
    <row r="7" spans="1:13" ht="18">
      <c r="A7" s="30">
        <v>2</v>
      </c>
      <c r="B7" s="46" t="s">
        <v>217</v>
      </c>
      <c r="C7" s="35" t="s">
        <v>218</v>
      </c>
      <c r="D7" s="36" t="s">
        <v>219</v>
      </c>
      <c r="E7" s="9" t="s">
        <v>51</v>
      </c>
      <c r="F7" s="9" t="s">
        <v>63</v>
      </c>
      <c r="G7" s="9">
        <v>2</v>
      </c>
      <c r="H7" s="28"/>
      <c r="I7" s="28"/>
      <c r="J7" s="29"/>
      <c r="K7" s="101">
        <v>5000</v>
      </c>
      <c r="L7" s="251">
        <v>531</v>
      </c>
      <c r="M7" s="37"/>
    </row>
    <row r="8" spans="1:13" ht="18">
      <c r="A8" s="30">
        <v>3</v>
      </c>
      <c r="B8" s="46" t="s">
        <v>223</v>
      </c>
      <c r="C8" s="35" t="s">
        <v>224</v>
      </c>
      <c r="D8" s="36" t="s">
        <v>225</v>
      </c>
      <c r="E8" s="9" t="s">
        <v>51</v>
      </c>
      <c r="F8" s="9" t="s">
        <v>128</v>
      </c>
      <c r="G8" s="9">
        <v>2</v>
      </c>
      <c r="H8" s="28"/>
      <c r="I8" s="28"/>
      <c r="J8" s="29"/>
      <c r="K8" s="101">
        <v>3500</v>
      </c>
      <c r="L8" s="251">
        <v>531</v>
      </c>
      <c r="M8" s="37"/>
    </row>
    <row r="9" spans="1:13" ht="18">
      <c r="A9" s="30">
        <v>4</v>
      </c>
      <c r="B9" s="46" t="s">
        <v>226</v>
      </c>
      <c r="C9" s="35" t="s">
        <v>227</v>
      </c>
      <c r="D9" s="36" t="s">
        <v>225</v>
      </c>
      <c r="E9" s="9" t="s">
        <v>51</v>
      </c>
      <c r="F9" s="9" t="s">
        <v>128</v>
      </c>
      <c r="G9" s="9">
        <v>2</v>
      </c>
      <c r="H9" s="28"/>
      <c r="I9" s="28"/>
      <c r="J9" s="29"/>
      <c r="K9" s="101">
        <v>3500</v>
      </c>
      <c r="L9" s="251">
        <v>531</v>
      </c>
      <c r="M9" s="37"/>
    </row>
    <row r="10" spans="1:13" ht="18">
      <c r="A10" s="30">
        <v>5</v>
      </c>
      <c r="B10" s="46" t="s">
        <v>228</v>
      </c>
      <c r="C10" s="35" t="s">
        <v>229</v>
      </c>
      <c r="D10" s="36" t="s">
        <v>230</v>
      </c>
      <c r="E10" s="9" t="s">
        <v>51</v>
      </c>
      <c r="F10" s="9" t="s">
        <v>45</v>
      </c>
      <c r="G10" s="9">
        <v>1</v>
      </c>
      <c r="H10" s="28"/>
      <c r="I10" s="28"/>
      <c r="J10" s="29"/>
      <c r="K10" s="101">
        <v>1720</v>
      </c>
      <c r="L10" s="251">
        <v>531</v>
      </c>
      <c r="M10" s="37"/>
    </row>
    <row r="11" spans="1:13" ht="18">
      <c r="A11" s="30">
        <v>6</v>
      </c>
      <c r="B11" s="46" t="s">
        <v>228</v>
      </c>
      <c r="C11" s="35" t="s">
        <v>231</v>
      </c>
      <c r="D11" s="36" t="s">
        <v>232</v>
      </c>
      <c r="E11" s="9" t="s">
        <v>51</v>
      </c>
      <c r="F11" s="9" t="s">
        <v>216</v>
      </c>
      <c r="G11" s="9">
        <v>1</v>
      </c>
      <c r="H11" s="28"/>
      <c r="I11" s="28"/>
      <c r="J11" s="29"/>
      <c r="K11" s="101">
        <v>1025</v>
      </c>
      <c r="L11" s="251">
        <v>531</v>
      </c>
      <c r="M11" s="37"/>
    </row>
    <row r="12" spans="1:13" ht="18">
      <c r="A12" s="30">
        <v>7</v>
      </c>
      <c r="B12" s="46" t="s">
        <v>228</v>
      </c>
      <c r="C12" s="35" t="s">
        <v>233</v>
      </c>
      <c r="D12" s="36" t="s">
        <v>234</v>
      </c>
      <c r="E12" s="9" t="s">
        <v>51</v>
      </c>
      <c r="F12" s="9" t="s">
        <v>235</v>
      </c>
      <c r="G12" s="9">
        <v>4</v>
      </c>
      <c r="H12" s="28"/>
      <c r="I12" s="28"/>
      <c r="J12" s="29"/>
      <c r="K12" s="101">
        <v>720</v>
      </c>
      <c r="L12" s="251">
        <v>531</v>
      </c>
      <c r="M12" s="37"/>
    </row>
    <row r="13" spans="1:13" ht="18">
      <c r="A13" s="30">
        <v>8</v>
      </c>
      <c r="B13" s="46" t="s">
        <v>236</v>
      </c>
      <c r="C13" s="35" t="s">
        <v>237</v>
      </c>
      <c r="D13" s="36" t="s">
        <v>238</v>
      </c>
      <c r="E13" s="9" t="s">
        <v>51</v>
      </c>
      <c r="F13" s="9" t="s">
        <v>45</v>
      </c>
      <c r="G13" s="81">
        <v>1</v>
      </c>
      <c r="H13" s="28"/>
      <c r="I13" s="28"/>
      <c r="J13" s="29"/>
      <c r="K13" s="101">
        <v>2400</v>
      </c>
      <c r="L13" s="251">
        <v>531</v>
      </c>
      <c r="M13" s="37"/>
    </row>
    <row r="14" spans="1:13" ht="18">
      <c r="A14" s="30">
        <v>9</v>
      </c>
      <c r="B14" s="46" t="s">
        <v>242</v>
      </c>
      <c r="C14" s="35" t="s">
        <v>243</v>
      </c>
      <c r="D14" s="36" t="s">
        <v>244</v>
      </c>
      <c r="E14" s="9" t="s">
        <v>51</v>
      </c>
      <c r="F14" s="9" t="s">
        <v>45</v>
      </c>
      <c r="G14" s="81">
        <v>1</v>
      </c>
      <c r="H14" s="28"/>
      <c r="I14" s="28"/>
      <c r="J14" s="29"/>
      <c r="K14" s="101">
        <v>520</v>
      </c>
      <c r="L14" s="251">
        <v>531</v>
      </c>
      <c r="M14" s="37"/>
    </row>
    <row r="15" spans="1:13" ht="18">
      <c r="A15" s="30">
        <v>10</v>
      </c>
      <c r="B15" s="46" t="s">
        <v>245</v>
      </c>
      <c r="C15" s="35" t="s">
        <v>246</v>
      </c>
      <c r="D15" s="36" t="s">
        <v>247</v>
      </c>
      <c r="E15" s="9" t="s">
        <v>51</v>
      </c>
      <c r="F15" s="9" t="s">
        <v>46</v>
      </c>
      <c r="G15" s="81">
        <v>1</v>
      </c>
      <c r="H15" s="28"/>
      <c r="I15" s="28"/>
      <c r="J15" s="29"/>
      <c r="K15" s="102">
        <v>3000</v>
      </c>
      <c r="L15" s="252">
        <v>536</v>
      </c>
      <c r="M15" s="37"/>
    </row>
    <row r="16" spans="1:13" ht="18">
      <c r="A16" s="30">
        <v>11</v>
      </c>
      <c r="B16" s="46" t="s">
        <v>248</v>
      </c>
      <c r="C16" s="35" t="s">
        <v>249</v>
      </c>
      <c r="D16" s="36" t="s">
        <v>250</v>
      </c>
      <c r="E16" s="9" t="s">
        <v>51</v>
      </c>
      <c r="F16" s="9" t="s">
        <v>71</v>
      </c>
      <c r="G16" s="81">
        <v>2</v>
      </c>
      <c r="H16" s="28"/>
      <c r="I16" s="28"/>
      <c r="J16" s="29"/>
      <c r="K16" s="101">
        <v>8000</v>
      </c>
      <c r="L16" s="251">
        <v>532</v>
      </c>
      <c r="M16" s="37"/>
    </row>
    <row r="17" spans="1:13" ht="18">
      <c r="A17" s="30">
        <v>12</v>
      </c>
      <c r="B17" s="46" t="s">
        <v>251</v>
      </c>
      <c r="C17" s="35" t="s">
        <v>252</v>
      </c>
      <c r="D17" s="36" t="s">
        <v>253</v>
      </c>
      <c r="E17" s="9" t="s">
        <v>51</v>
      </c>
      <c r="F17" s="9" t="s">
        <v>216</v>
      </c>
      <c r="G17" s="81">
        <v>1</v>
      </c>
      <c r="H17" s="28"/>
      <c r="I17" s="28"/>
      <c r="J17" s="29"/>
      <c r="K17" s="101">
        <v>410</v>
      </c>
      <c r="L17" s="251">
        <v>531</v>
      </c>
      <c r="M17" s="37"/>
    </row>
    <row r="18" spans="1:13" ht="18">
      <c r="A18" s="30">
        <v>13</v>
      </c>
      <c r="B18" s="46" t="s">
        <v>258</v>
      </c>
      <c r="C18" s="35" t="s">
        <v>259</v>
      </c>
      <c r="D18" s="36" t="s">
        <v>260</v>
      </c>
      <c r="E18" s="9" t="s">
        <v>51</v>
      </c>
      <c r="F18" s="9" t="s">
        <v>71</v>
      </c>
      <c r="G18" s="81">
        <v>2</v>
      </c>
      <c r="H18" s="28"/>
      <c r="I18" s="28"/>
      <c r="J18" s="39"/>
      <c r="K18" s="101">
        <v>3000</v>
      </c>
      <c r="L18" s="251" t="s">
        <v>261</v>
      </c>
      <c r="M18" s="37"/>
    </row>
    <row r="19" spans="1:13" ht="18">
      <c r="A19" s="30">
        <v>14</v>
      </c>
      <c r="B19" s="46" t="s">
        <v>265</v>
      </c>
      <c r="C19" s="35" t="s">
        <v>266</v>
      </c>
      <c r="D19" s="36" t="s">
        <v>267</v>
      </c>
      <c r="E19" s="9"/>
      <c r="F19" s="9" t="s">
        <v>46</v>
      </c>
      <c r="G19" s="81">
        <v>1</v>
      </c>
      <c r="H19" s="28"/>
      <c r="I19" s="28"/>
      <c r="J19" s="39"/>
      <c r="K19" s="101">
        <v>3500</v>
      </c>
      <c r="L19" s="251">
        <v>531</v>
      </c>
      <c r="M19" s="38"/>
    </row>
    <row r="20" spans="1:13" ht="18">
      <c r="A20" s="30">
        <v>15</v>
      </c>
      <c r="B20" s="46" t="s">
        <v>269</v>
      </c>
      <c r="C20" s="35" t="s">
        <v>270</v>
      </c>
      <c r="D20" s="47" t="s">
        <v>271</v>
      </c>
      <c r="E20" s="9" t="s">
        <v>51</v>
      </c>
      <c r="F20" s="9" t="s">
        <v>71</v>
      </c>
      <c r="G20" s="81">
        <v>2</v>
      </c>
      <c r="H20" s="28"/>
      <c r="I20" s="28"/>
      <c r="J20" s="39"/>
      <c r="K20" s="101">
        <v>2400</v>
      </c>
      <c r="L20" s="251">
        <v>535</v>
      </c>
    </row>
    <row r="21" spans="1:13" ht="18">
      <c r="A21" s="30">
        <v>16</v>
      </c>
      <c r="B21" s="46" t="s">
        <v>272</v>
      </c>
      <c r="C21" s="35" t="s">
        <v>94</v>
      </c>
      <c r="D21" s="36" t="s">
        <v>273</v>
      </c>
      <c r="E21" s="9" t="s">
        <v>51</v>
      </c>
      <c r="F21" s="9" t="s">
        <v>46</v>
      </c>
      <c r="G21" s="81">
        <v>1</v>
      </c>
      <c r="H21" s="28"/>
      <c r="I21" s="28"/>
      <c r="J21" s="39"/>
      <c r="K21" s="101">
        <v>4500</v>
      </c>
      <c r="L21" s="251" t="s">
        <v>1761</v>
      </c>
    </row>
    <row r="22" spans="1:13" ht="18">
      <c r="A22" s="30">
        <v>17</v>
      </c>
      <c r="B22" s="46">
        <v>11622</v>
      </c>
      <c r="C22" s="35" t="s">
        <v>274</v>
      </c>
      <c r="D22" s="36" t="s">
        <v>98</v>
      </c>
      <c r="E22" s="9" t="s">
        <v>51</v>
      </c>
      <c r="F22" s="9" t="s">
        <v>46</v>
      </c>
      <c r="G22" s="81">
        <v>1</v>
      </c>
      <c r="H22" s="28"/>
      <c r="I22" s="28"/>
      <c r="J22" s="39"/>
      <c r="K22" s="101">
        <v>1400</v>
      </c>
      <c r="L22" s="251" t="s">
        <v>2284</v>
      </c>
    </row>
    <row r="23" spans="1:13" ht="18">
      <c r="A23" s="30">
        <v>18</v>
      </c>
      <c r="B23" s="46" t="s">
        <v>277</v>
      </c>
      <c r="C23" s="35" t="s">
        <v>278</v>
      </c>
      <c r="D23" s="69" t="s">
        <v>279</v>
      </c>
      <c r="E23" s="9" t="s">
        <v>51</v>
      </c>
      <c r="F23" s="9" t="s">
        <v>96</v>
      </c>
      <c r="G23" s="81">
        <v>6</v>
      </c>
      <c r="H23" s="28"/>
      <c r="I23" s="28"/>
      <c r="J23" s="39"/>
      <c r="K23" s="101">
        <v>45000</v>
      </c>
      <c r="L23" s="251">
        <v>535</v>
      </c>
    </row>
    <row r="24" spans="1:13" ht="18">
      <c r="A24" s="30">
        <v>19</v>
      </c>
      <c r="B24" s="46">
        <v>14092</v>
      </c>
      <c r="C24" s="35" t="s">
        <v>281</v>
      </c>
      <c r="D24" s="47" t="s">
        <v>282</v>
      </c>
      <c r="E24" s="9" t="s">
        <v>51</v>
      </c>
      <c r="F24" s="9" t="s">
        <v>45</v>
      </c>
      <c r="G24" s="81">
        <v>1</v>
      </c>
      <c r="H24" s="28"/>
      <c r="I24" s="28"/>
      <c r="J24" s="39"/>
      <c r="K24" s="101">
        <v>22000</v>
      </c>
      <c r="L24" s="251">
        <v>531</v>
      </c>
    </row>
    <row r="25" spans="1:13" ht="18">
      <c r="A25" s="30"/>
      <c r="B25" s="46"/>
      <c r="C25" s="35"/>
      <c r="D25" s="36" t="s">
        <v>283</v>
      </c>
      <c r="E25" s="9"/>
      <c r="F25" s="9"/>
      <c r="G25" s="28"/>
      <c r="H25" s="28"/>
      <c r="I25" s="28"/>
      <c r="J25" s="39"/>
      <c r="K25" s="101"/>
      <c r="L25" s="9"/>
    </row>
    <row r="26" spans="1:13" ht="11.45" customHeight="1">
      <c r="A26" s="271"/>
      <c r="B26" s="272"/>
      <c r="C26" s="64"/>
      <c r="D26" s="65"/>
      <c r="E26" s="66"/>
      <c r="F26" s="66"/>
      <c r="G26" s="273"/>
      <c r="H26" s="273"/>
      <c r="I26" s="273"/>
      <c r="J26" s="273"/>
      <c r="K26" s="141"/>
      <c r="L26" s="66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</row>
    <row r="33" spans="1:25" ht="18">
      <c r="A33" s="353" t="s">
        <v>0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59"/>
      <c r="N33" s="165"/>
      <c r="O33" s="60"/>
      <c r="P33" s="61"/>
      <c r="Q33" s="62"/>
      <c r="R33" s="62"/>
      <c r="S33" s="63"/>
      <c r="T33" s="63"/>
      <c r="U33" s="63"/>
      <c r="V33" s="63"/>
      <c r="W33" s="182"/>
      <c r="X33" s="62"/>
      <c r="Y33" s="37"/>
    </row>
    <row r="34" spans="1:25" ht="18">
      <c r="A34" s="353" t="s">
        <v>2592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7"/>
    </row>
    <row r="35" spans="1:25" ht="18">
      <c r="A35" s="354" t="s">
        <v>2554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7"/>
    </row>
    <row r="36" spans="1:25" ht="18">
      <c r="A36" s="10" t="s">
        <v>1</v>
      </c>
      <c r="B36" s="26" t="s">
        <v>2</v>
      </c>
      <c r="C36" s="11" t="s">
        <v>3</v>
      </c>
      <c r="D36" s="355" t="s">
        <v>4</v>
      </c>
      <c r="E36" s="355" t="s">
        <v>654</v>
      </c>
      <c r="F36" s="357" t="s">
        <v>5</v>
      </c>
      <c r="G36" s="358"/>
      <c r="H36" s="358"/>
      <c r="I36" s="358"/>
      <c r="J36" s="359"/>
      <c r="K36" s="360" t="s">
        <v>9</v>
      </c>
      <c r="L36" s="355" t="s">
        <v>6</v>
      </c>
      <c r="M36" s="38"/>
    </row>
    <row r="37" spans="1:25" ht="18">
      <c r="A37" s="12"/>
      <c r="B37" s="27" t="s">
        <v>7</v>
      </c>
      <c r="C37" s="13" t="s">
        <v>8</v>
      </c>
      <c r="D37" s="356"/>
      <c r="E37" s="356"/>
      <c r="F37" s="8" t="s">
        <v>32</v>
      </c>
      <c r="G37" s="8" t="s">
        <v>33</v>
      </c>
      <c r="H37" s="8" t="s">
        <v>34</v>
      </c>
      <c r="I37" s="8" t="s">
        <v>35</v>
      </c>
      <c r="J37" s="21" t="s">
        <v>37</v>
      </c>
      <c r="K37" s="361"/>
      <c r="L37" s="356"/>
      <c r="M37" s="38"/>
    </row>
    <row r="38" spans="1:25" ht="18">
      <c r="A38" s="30">
        <v>20</v>
      </c>
      <c r="B38" s="46">
        <v>14102</v>
      </c>
      <c r="C38" s="35" t="s">
        <v>284</v>
      </c>
      <c r="D38" s="36" t="s">
        <v>285</v>
      </c>
      <c r="E38" s="9" t="s">
        <v>51</v>
      </c>
      <c r="F38" s="9" t="s">
        <v>62</v>
      </c>
      <c r="G38" s="81">
        <v>1</v>
      </c>
      <c r="H38" s="28"/>
      <c r="I38" s="28"/>
      <c r="J38" s="39"/>
      <c r="K38" s="101">
        <v>8500</v>
      </c>
      <c r="L38" s="9" t="s">
        <v>293</v>
      </c>
    </row>
    <row r="39" spans="1:25" ht="18">
      <c r="A39" s="30">
        <v>21</v>
      </c>
      <c r="B39" s="46">
        <v>14110</v>
      </c>
      <c r="C39" s="35" t="s">
        <v>286</v>
      </c>
      <c r="D39" s="36" t="s">
        <v>287</v>
      </c>
      <c r="E39" s="9" t="s">
        <v>51</v>
      </c>
      <c r="F39" s="9" t="s">
        <v>45</v>
      </c>
      <c r="G39" s="81">
        <v>1</v>
      </c>
      <c r="H39" s="28"/>
      <c r="I39" s="28"/>
      <c r="J39" s="39"/>
      <c r="K39" s="101">
        <v>7300</v>
      </c>
      <c r="L39" s="251">
        <v>531</v>
      </c>
    </row>
    <row r="40" spans="1:25" ht="18">
      <c r="A40" s="30">
        <v>22</v>
      </c>
      <c r="B40" s="46">
        <v>14110</v>
      </c>
      <c r="C40" s="35" t="s">
        <v>288</v>
      </c>
      <c r="D40" s="36" t="s">
        <v>289</v>
      </c>
      <c r="E40" s="9" t="s">
        <v>51</v>
      </c>
      <c r="F40" s="9" t="s">
        <v>45</v>
      </c>
      <c r="G40" s="81">
        <v>1</v>
      </c>
      <c r="H40" s="28"/>
      <c r="I40" s="28"/>
      <c r="J40" s="39"/>
      <c r="K40" s="101">
        <v>20000</v>
      </c>
      <c r="L40" s="251" t="s">
        <v>294</v>
      </c>
    </row>
    <row r="41" spans="1:25" ht="18">
      <c r="A41" s="30"/>
      <c r="B41" s="46"/>
      <c r="C41" s="35"/>
      <c r="D41" s="36" t="s">
        <v>290</v>
      </c>
      <c r="E41" s="9"/>
      <c r="F41" s="9"/>
      <c r="G41" s="81"/>
      <c r="H41" s="28"/>
      <c r="I41" s="28"/>
      <c r="J41" s="39"/>
      <c r="K41" s="101"/>
      <c r="L41" s="251"/>
    </row>
    <row r="42" spans="1:25" ht="18">
      <c r="A42" s="30">
        <v>23</v>
      </c>
      <c r="B42" s="46">
        <v>14110</v>
      </c>
      <c r="C42" s="35" t="s">
        <v>291</v>
      </c>
      <c r="D42" s="36" t="s">
        <v>292</v>
      </c>
      <c r="E42" s="9" t="s">
        <v>51</v>
      </c>
      <c r="F42" s="9" t="s">
        <v>40</v>
      </c>
      <c r="G42" s="81">
        <v>1</v>
      </c>
      <c r="H42" s="28"/>
      <c r="I42" s="28"/>
      <c r="J42" s="39"/>
      <c r="K42" s="101">
        <v>5600</v>
      </c>
      <c r="L42" s="251" t="s">
        <v>295</v>
      </c>
    </row>
    <row r="43" spans="1:25" ht="18">
      <c r="A43" s="30">
        <v>24</v>
      </c>
      <c r="B43" s="46">
        <v>15859</v>
      </c>
      <c r="C43" s="35" t="s">
        <v>296</v>
      </c>
      <c r="D43" s="36" t="s">
        <v>297</v>
      </c>
      <c r="E43" s="9" t="s">
        <v>51</v>
      </c>
      <c r="F43" s="9" t="s">
        <v>2550</v>
      </c>
      <c r="G43" s="81">
        <v>83</v>
      </c>
      <c r="H43" s="28"/>
      <c r="I43" s="28"/>
      <c r="J43" s="28"/>
      <c r="K43" s="99">
        <v>110</v>
      </c>
      <c r="L43" s="253">
        <v>531535536</v>
      </c>
    </row>
    <row r="44" spans="1:25" ht="18">
      <c r="A44" s="30">
        <v>25</v>
      </c>
      <c r="B44" s="46" t="s">
        <v>298</v>
      </c>
      <c r="C44" s="35" t="s">
        <v>299</v>
      </c>
      <c r="D44" s="36" t="s">
        <v>300</v>
      </c>
      <c r="E44" s="9" t="s">
        <v>51</v>
      </c>
      <c r="F44" s="9" t="s">
        <v>301</v>
      </c>
      <c r="G44" s="81">
        <v>2</v>
      </c>
      <c r="H44" s="28"/>
      <c r="I44" s="28"/>
      <c r="J44" s="28"/>
      <c r="K44" s="101">
        <v>10000</v>
      </c>
      <c r="L44" s="251">
        <v>532</v>
      </c>
    </row>
    <row r="45" spans="1:25" ht="18">
      <c r="A45" s="30">
        <v>26</v>
      </c>
      <c r="B45" s="46" t="s">
        <v>302</v>
      </c>
      <c r="C45" s="35" t="s">
        <v>303</v>
      </c>
      <c r="D45" s="36" t="s">
        <v>304</v>
      </c>
      <c r="E45" s="9" t="s">
        <v>51</v>
      </c>
      <c r="F45" s="9" t="s">
        <v>301</v>
      </c>
      <c r="G45" s="81">
        <v>2</v>
      </c>
      <c r="H45" s="28"/>
      <c r="I45" s="28"/>
      <c r="J45" s="28"/>
      <c r="K45" s="101">
        <v>4600</v>
      </c>
      <c r="L45" s="251" t="s">
        <v>305</v>
      </c>
    </row>
    <row r="46" spans="1:25" ht="18">
      <c r="A46" s="30">
        <v>27</v>
      </c>
      <c r="B46" s="46" t="s">
        <v>306</v>
      </c>
      <c r="C46" s="35" t="s">
        <v>307</v>
      </c>
      <c r="D46" s="36" t="s">
        <v>308</v>
      </c>
      <c r="E46" s="9" t="s">
        <v>51</v>
      </c>
      <c r="F46" s="9" t="s">
        <v>40</v>
      </c>
      <c r="G46" s="81">
        <v>1</v>
      </c>
      <c r="H46" s="28"/>
      <c r="I46" s="28"/>
      <c r="J46" s="28"/>
      <c r="K46" s="101">
        <v>32000</v>
      </c>
      <c r="L46" s="251">
        <v>531</v>
      </c>
    </row>
    <row r="47" spans="1:25" ht="18">
      <c r="A47" s="30">
        <v>28</v>
      </c>
      <c r="B47" s="46">
        <v>16187</v>
      </c>
      <c r="C47" s="35" t="s">
        <v>309</v>
      </c>
      <c r="D47" s="36" t="s">
        <v>310</v>
      </c>
      <c r="E47" s="9" t="s">
        <v>51</v>
      </c>
      <c r="F47" s="9" t="s">
        <v>40</v>
      </c>
      <c r="G47" s="81">
        <v>1</v>
      </c>
      <c r="H47" s="28"/>
      <c r="I47" s="28"/>
      <c r="J47" s="28"/>
      <c r="K47" s="101">
        <v>48000</v>
      </c>
      <c r="L47" s="251">
        <v>531</v>
      </c>
    </row>
    <row r="48" spans="1:25" ht="18">
      <c r="A48" s="30">
        <v>29</v>
      </c>
      <c r="B48" s="46">
        <v>16207</v>
      </c>
      <c r="C48" s="35" t="s">
        <v>311</v>
      </c>
      <c r="D48" s="36" t="s">
        <v>285</v>
      </c>
      <c r="E48" s="9" t="s">
        <v>51</v>
      </c>
      <c r="F48" s="9" t="s">
        <v>301</v>
      </c>
      <c r="G48" s="81">
        <v>2</v>
      </c>
      <c r="H48" s="28"/>
      <c r="I48" s="28"/>
      <c r="J48" s="28"/>
      <c r="K48" s="101">
        <v>10000</v>
      </c>
      <c r="L48" s="253">
        <v>531535</v>
      </c>
    </row>
    <row r="49" spans="1:12" ht="18">
      <c r="A49" s="30">
        <v>30</v>
      </c>
      <c r="B49" s="46">
        <v>16311</v>
      </c>
      <c r="C49" s="35" t="s">
        <v>313</v>
      </c>
      <c r="D49" s="36" t="s">
        <v>314</v>
      </c>
      <c r="E49" s="9" t="s">
        <v>51</v>
      </c>
      <c r="F49" s="9" t="s">
        <v>71</v>
      </c>
      <c r="G49" s="81">
        <v>2</v>
      </c>
      <c r="H49" s="28"/>
      <c r="I49" s="28"/>
      <c r="J49" s="28"/>
      <c r="K49" s="101">
        <v>6000</v>
      </c>
      <c r="L49" s="251">
        <v>535</v>
      </c>
    </row>
    <row r="50" spans="1:12" ht="18">
      <c r="A50" s="30">
        <v>31</v>
      </c>
      <c r="B50" s="46">
        <v>16311</v>
      </c>
      <c r="C50" s="35" t="s">
        <v>315</v>
      </c>
      <c r="D50" s="36" t="s">
        <v>316</v>
      </c>
      <c r="E50" s="9" t="s">
        <v>39</v>
      </c>
      <c r="F50" s="9" t="s">
        <v>40</v>
      </c>
      <c r="G50" s="81">
        <v>1</v>
      </c>
      <c r="H50" s="28"/>
      <c r="I50" s="28"/>
      <c r="J50" s="28"/>
      <c r="K50" s="101">
        <v>6000</v>
      </c>
      <c r="L50" s="251">
        <v>535</v>
      </c>
    </row>
    <row r="51" spans="1:12" ht="18">
      <c r="A51" s="30">
        <v>32</v>
      </c>
      <c r="B51" s="46" t="s">
        <v>317</v>
      </c>
      <c r="C51" s="35" t="s">
        <v>318</v>
      </c>
      <c r="D51" s="36" t="s">
        <v>319</v>
      </c>
      <c r="E51" s="9" t="s">
        <v>51</v>
      </c>
      <c r="F51" s="9" t="s">
        <v>80</v>
      </c>
      <c r="G51" s="81">
        <v>5</v>
      </c>
      <c r="H51" s="28"/>
      <c r="I51" s="28"/>
      <c r="J51" s="28"/>
      <c r="K51" s="102">
        <v>23300</v>
      </c>
      <c r="L51" s="251">
        <v>535</v>
      </c>
    </row>
    <row r="52" spans="1:12" ht="18">
      <c r="A52" s="30">
        <v>33</v>
      </c>
      <c r="B52" s="46" t="s">
        <v>320</v>
      </c>
      <c r="C52" s="35" t="s">
        <v>321</v>
      </c>
      <c r="D52" s="36" t="s">
        <v>322</v>
      </c>
      <c r="E52" s="9" t="s">
        <v>36</v>
      </c>
      <c r="F52" s="9" t="s">
        <v>91</v>
      </c>
      <c r="G52" s="81">
        <v>6</v>
      </c>
      <c r="H52" s="28"/>
      <c r="I52" s="28"/>
      <c r="J52" s="28"/>
      <c r="K52" s="101">
        <v>1600</v>
      </c>
      <c r="L52" s="251">
        <v>532</v>
      </c>
    </row>
    <row r="53" spans="1:12" ht="18">
      <c r="A53" s="30">
        <v>34</v>
      </c>
      <c r="B53" s="46" t="s">
        <v>323</v>
      </c>
      <c r="C53" s="35" t="s">
        <v>324</v>
      </c>
      <c r="D53" s="36" t="s">
        <v>325</v>
      </c>
      <c r="E53" s="9" t="s">
        <v>36</v>
      </c>
      <c r="F53" s="9" t="s">
        <v>40</v>
      </c>
      <c r="G53" s="81">
        <v>1</v>
      </c>
      <c r="H53" s="28"/>
      <c r="I53" s="28"/>
      <c r="J53" s="28"/>
      <c r="K53" s="101">
        <v>2200</v>
      </c>
      <c r="L53" s="251">
        <v>535</v>
      </c>
    </row>
    <row r="54" spans="1:12" ht="18">
      <c r="A54" s="30">
        <v>35</v>
      </c>
      <c r="B54" s="46">
        <v>16936</v>
      </c>
      <c r="C54" s="35" t="s">
        <v>333</v>
      </c>
      <c r="D54" s="36" t="s">
        <v>334</v>
      </c>
      <c r="E54" s="9" t="s">
        <v>36</v>
      </c>
      <c r="F54" s="9" t="s">
        <v>45</v>
      </c>
      <c r="G54" s="81">
        <v>1</v>
      </c>
      <c r="H54" s="28"/>
      <c r="I54" s="28"/>
      <c r="J54" s="28"/>
      <c r="K54" s="101">
        <v>29800</v>
      </c>
      <c r="L54" s="251">
        <v>532</v>
      </c>
    </row>
    <row r="55" spans="1:12" ht="18">
      <c r="A55" s="30">
        <v>36</v>
      </c>
      <c r="B55" s="103" t="s">
        <v>335</v>
      </c>
      <c r="C55" s="35" t="s">
        <v>352</v>
      </c>
      <c r="D55" s="36" t="s">
        <v>336</v>
      </c>
      <c r="E55" s="9" t="s">
        <v>51</v>
      </c>
      <c r="F55" s="9" t="s">
        <v>71</v>
      </c>
      <c r="G55" s="81">
        <v>2</v>
      </c>
      <c r="H55" s="28"/>
      <c r="I55" s="28"/>
      <c r="J55" s="28"/>
      <c r="K55" s="104">
        <v>8000</v>
      </c>
      <c r="L55" s="251">
        <v>535</v>
      </c>
    </row>
    <row r="56" spans="1:12" ht="18">
      <c r="A56" s="30">
        <v>37</v>
      </c>
      <c r="B56" s="34">
        <v>39651</v>
      </c>
      <c r="C56" s="35" t="s">
        <v>2832</v>
      </c>
      <c r="D56" s="36" t="s">
        <v>2833</v>
      </c>
      <c r="E56" s="9" t="s">
        <v>36</v>
      </c>
      <c r="F56" s="9" t="s">
        <v>68</v>
      </c>
      <c r="G56" s="58">
        <v>2</v>
      </c>
      <c r="H56" s="58"/>
      <c r="I56" s="58"/>
      <c r="J56" s="58"/>
      <c r="K56" s="101">
        <v>1300</v>
      </c>
      <c r="L56" s="9">
        <v>532</v>
      </c>
    </row>
    <row r="57" spans="1:12" ht="18">
      <c r="A57" s="30">
        <v>38</v>
      </c>
      <c r="B57" s="46">
        <v>19330</v>
      </c>
      <c r="C57" s="35" t="s">
        <v>353</v>
      </c>
      <c r="D57" s="35" t="s">
        <v>2287</v>
      </c>
      <c r="E57" s="9" t="s">
        <v>36</v>
      </c>
      <c r="F57" s="9" t="s">
        <v>128</v>
      </c>
      <c r="G57" s="81">
        <v>2</v>
      </c>
      <c r="H57" s="28"/>
      <c r="I57" s="28"/>
      <c r="J57" s="28"/>
      <c r="K57" s="101">
        <v>6000</v>
      </c>
      <c r="L57" s="251">
        <v>531</v>
      </c>
    </row>
    <row r="58" spans="1:12" ht="18">
      <c r="A58" s="30">
        <v>39</v>
      </c>
      <c r="B58" s="46" t="s">
        <v>337</v>
      </c>
      <c r="C58" s="35" t="s">
        <v>338</v>
      </c>
      <c r="D58" s="36" t="s">
        <v>339</v>
      </c>
      <c r="E58" s="9" t="s">
        <v>36</v>
      </c>
      <c r="F58" s="9" t="s">
        <v>71</v>
      </c>
      <c r="G58" s="81">
        <v>2</v>
      </c>
      <c r="H58" s="28"/>
      <c r="I58" s="28"/>
      <c r="J58" s="28"/>
      <c r="K58" s="101">
        <v>31750</v>
      </c>
      <c r="L58" s="251">
        <v>532</v>
      </c>
    </row>
    <row r="59" spans="1:12" ht="12" customHeight="1">
      <c r="A59" s="271"/>
      <c r="B59" s="272"/>
      <c r="C59" s="64"/>
      <c r="D59" s="65"/>
      <c r="E59" s="66"/>
      <c r="F59" s="66"/>
      <c r="G59" s="273"/>
      <c r="H59" s="273"/>
      <c r="I59" s="273"/>
      <c r="J59" s="273"/>
      <c r="K59" s="141"/>
      <c r="L59" s="66"/>
    </row>
    <row r="60" spans="1:12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</row>
    <row r="61" spans="1:12" ht="18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</row>
    <row r="65" spans="1:13" ht="18">
      <c r="A65" s="353" t="s">
        <v>0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</row>
    <row r="66" spans="1:13" ht="18">
      <c r="A66" s="353" t="s">
        <v>2592</v>
      </c>
      <c r="B66" s="353"/>
      <c r="C66" s="353"/>
      <c r="D66" s="353"/>
      <c r="E66" s="353"/>
      <c r="F66" s="353"/>
      <c r="G66" s="353"/>
      <c r="H66" s="353"/>
      <c r="I66" s="353"/>
      <c r="J66" s="353"/>
      <c r="K66" s="353"/>
      <c r="L66" s="353"/>
    </row>
    <row r="67" spans="1:13" ht="18">
      <c r="A67" s="354" t="s">
        <v>2554</v>
      </c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</row>
    <row r="68" spans="1:13" ht="18">
      <c r="A68" s="10" t="s">
        <v>1</v>
      </c>
      <c r="B68" s="26" t="s">
        <v>2</v>
      </c>
      <c r="C68" s="11" t="s">
        <v>3</v>
      </c>
      <c r="D68" s="355" t="s">
        <v>4</v>
      </c>
      <c r="E68" s="355" t="s">
        <v>654</v>
      </c>
      <c r="F68" s="357" t="s">
        <v>5</v>
      </c>
      <c r="G68" s="358"/>
      <c r="H68" s="358"/>
      <c r="I68" s="358"/>
      <c r="J68" s="359"/>
      <c r="K68" s="360" t="s">
        <v>9</v>
      </c>
      <c r="L68" s="355" t="s">
        <v>6</v>
      </c>
    </row>
    <row r="69" spans="1:13" ht="18">
      <c r="A69" s="12"/>
      <c r="B69" s="27" t="s">
        <v>7</v>
      </c>
      <c r="C69" s="13" t="s">
        <v>8</v>
      </c>
      <c r="D69" s="356"/>
      <c r="E69" s="356"/>
      <c r="F69" s="8" t="s">
        <v>32</v>
      </c>
      <c r="G69" s="8" t="s">
        <v>33</v>
      </c>
      <c r="H69" s="8" t="s">
        <v>34</v>
      </c>
      <c r="I69" s="8" t="s">
        <v>35</v>
      </c>
      <c r="J69" s="21" t="s">
        <v>37</v>
      </c>
      <c r="K69" s="361"/>
      <c r="L69" s="356"/>
    </row>
    <row r="70" spans="1:13" ht="18">
      <c r="A70" s="30">
        <v>40</v>
      </c>
      <c r="B70" s="46" t="s">
        <v>337</v>
      </c>
      <c r="C70" s="35" t="s">
        <v>2291</v>
      </c>
      <c r="D70" s="36" t="s">
        <v>285</v>
      </c>
      <c r="E70" s="9" t="s">
        <v>36</v>
      </c>
      <c r="F70" s="9" t="s">
        <v>46</v>
      </c>
      <c r="G70" s="81">
        <v>1</v>
      </c>
      <c r="H70" s="28"/>
      <c r="I70" s="28"/>
      <c r="J70" s="28"/>
      <c r="K70" s="101">
        <v>35000</v>
      </c>
      <c r="L70" s="251">
        <v>532</v>
      </c>
    </row>
    <row r="71" spans="1:13" ht="18">
      <c r="A71" s="30">
        <v>41</v>
      </c>
      <c r="B71" s="46" t="s">
        <v>340</v>
      </c>
      <c r="C71" s="35" t="s">
        <v>354</v>
      </c>
      <c r="D71" s="35" t="s">
        <v>341</v>
      </c>
      <c r="E71" s="9" t="s">
        <v>36</v>
      </c>
      <c r="F71" s="9" t="s">
        <v>62</v>
      </c>
      <c r="G71" s="81">
        <v>1</v>
      </c>
      <c r="H71" s="28"/>
      <c r="I71" s="28"/>
      <c r="J71" s="28"/>
      <c r="K71" s="101">
        <v>35000</v>
      </c>
      <c r="L71" s="251">
        <v>535</v>
      </c>
    </row>
    <row r="72" spans="1:13" ht="18">
      <c r="A72" s="30">
        <v>42</v>
      </c>
      <c r="B72" s="46">
        <v>19470</v>
      </c>
      <c r="C72" s="35" t="s">
        <v>356</v>
      </c>
      <c r="D72" s="35" t="s">
        <v>355</v>
      </c>
      <c r="E72" s="9" t="s">
        <v>36</v>
      </c>
      <c r="F72" s="9" t="s">
        <v>301</v>
      </c>
      <c r="G72" s="81">
        <v>2</v>
      </c>
      <c r="H72" s="28"/>
      <c r="I72" s="28"/>
      <c r="J72" s="28"/>
      <c r="K72" s="101">
        <v>31750</v>
      </c>
      <c r="L72" s="251">
        <v>536</v>
      </c>
    </row>
    <row r="73" spans="1:13" ht="18">
      <c r="A73" s="30">
        <v>43</v>
      </c>
      <c r="B73" s="46">
        <v>19669</v>
      </c>
      <c r="C73" s="35" t="s">
        <v>342</v>
      </c>
      <c r="D73" s="36" t="s">
        <v>2288</v>
      </c>
      <c r="E73" s="9" t="s">
        <v>36</v>
      </c>
      <c r="F73" s="9" t="s">
        <v>128</v>
      </c>
      <c r="G73" s="81">
        <v>2</v>
      </c>
      <c r="H73" s="28"/>
      <c r="I73" s="28"/>
      <c r="J73" s="28"/>
      <c r="K73" s="101">
        <v>6000</v>
      </c>
      <c r="L73" s="251">
        <v>531</v>
      </c>
    </row>
    <row r="74" spans="1:13" ht="18">
      <c r="A74" s="30">
        <v>44</v>
      </c>
      <c r="B74" s="46">
        <v>19669</v>
      </c>
      <c r="C74" s="35" t="s">
        <v>343</v>
      </c>
      <c r="D74" s="36" t="s">
        <v>2289</v>
      </c>
      <c r="E74" s="9" t="s">
        <v>36</v>
      </c>
      <c r="F74" s="9" t="s">
        <v>45</v>
      </c>
      <c r="G74" s="81">
        <v>1</v>
      </c>
      <c r="H74" s="28"/>
      <c r="I74" s="28"/>
      <c r="J74" s="28"/>
      <c r="K74" s="101">
        <v>12000</v>
      </c>
      <c r="L74" s="251">
        <v>531</v>
      </c>
    </row>
    <row r="75" spans="1:13" ht="18">
      <c r="A75" s="30">
        <v>45</v>
      </c>
      <c r="B75" s="46" t="s">
        <v>345</v>
      </c>
      <c r="C75" s="35" t="s">
        <v>357</v>
      </c>
      <c r="D75" s="35" t="s">
        <v>2290</v>
      </c>
      <c r="E75" s="9" t="s">
        <v>36</v>
      </c>
      <c r="F75" s="9" t="s">
        <v>45</v>
      </c>
      <c r="G75" s="81">
        <v>1</v>
      </c>
      <c r="H75" s="28"/>
      <c r="I75" s="28"/>
      <c r="J75" s="28"/>
      <c r="K75" s="101">
        <v>12000</v>
      </c>
      <c r="L75" s="251">
        <v>531</v>
      </c>
    </row>
    <row r="76" spans="1:13" ht="18">
      <c r="A76" s="30">
        <v>46</v>
      </c>
      <c r="B76" s="34">
        <v>40743</v>
      </c>
      <c r="C76" s="35" t="s">
        <v>2834</v>
      </c>
      <c r="D76" s="36" t="s">
        <v>2835</v>
      </c>
      <c r="E76" s="9" t="s">
        <v>36</v>
      </c>
      <c r="F76" s="9" t="s">
        <v>63</v>
      </c>
      <c r="G76" s="58">
        <v>2</v>
      </c>
      <c r="H76" s="58"/>
      <c r="I76" s="58"/>
      <c r="J76" s="58"/>
      <c r="K76" s="125">
        <v>2400</v>
      </c>
      <c r="L76" s="74">
        <v>531532</v>
      </c>
    </row>
    <row r="77" spans="1:13" ht="18">
      <c r="A77" s="30">
        <v>47</v>
      </c>
      <c r="B77" s="34">
        <v>40743</v>
      </c>
      <c r="C77" s="35" t="s">
        <v>2836</v>
      </c>
      <c r="D77" s="36" t="s">
        <v>2837</v>
      </c>
      <c r="E77" s="9" t="s">
        <v>36</v>
      </c>
      <c r="F77" s="9" t="s">
        <v>43</v>
      </c>
      <c r="G77" s="58">
        <v>1</v>
      </c>
      <c r="H77" s="58"/>
      <c r="I77" s="58"/>
      <c r="J77" s="58"/>
      <c r="K77" s="125">
        <v>700</v>
      </c>
      <c r="L77" s="9">
        <v>535</v>
      </c>
    </row>
    <row r="78" spans="1:13" ht="18">
      <c r="A78" s="30">
        <v>48</v>
      </c>
      <c r="B78" s="103">
        <v>19986</v>
      </c>
      <c r="C78" s="35" t="s">
        <v>346</v>
      </c>
      <c r="D78" s="36" t="s">
        <v>347</v>
      </c>
      <c r="E78" s="9" t="s">
        <v>36</v>
      </c>
      <c r="F78" s="9" t="s">
        <v>63</v>
      </c>
      <c r="G78" s="81">
        <v>2</v>
      </c>
      <c r="H78" s="28"/>
      <c r="I78" s="28"/>
      <c r="J78" s="28"/>
      <c r="K78" s="101">
        <v>14400</v>
      </c>
      <c r="L78" s="251" t="s">
        <v>2285</v>
      </c>
    </row>
    <row r="79" spans="1:13" ht="18">
      <c r="A79" s="30">
        <v>49</v>
      </c>
      <c r="B79" s="46">
        <v>20372</v>
      </c>
      <c r="C79" s="35" t="s">
        <v>358</v>
      </c>
      <c r="D79" s="100" t="s">
        <v>359</v>
      </c>
      <c r="E79" s="9" t="s">
        <v>36</v>
      </c>
      <c r="F79" s="9" t="s">
        <v>43</v>
      </c>
      <c r="G79" s="81">
        <v>1</v>
      </c>
      <c r="H79" s="28"/>
      <c r="I79" s="28"/>
      <c r="J79" s="28"/>
      <c r="K79" s="101">
        <v>1200</v>
      </c>
      <c r="L79" s="251" t="s">
        <v>305</v>
      </c>
    </row>
    <row r="80" spans="1:13" ht="18">
      <c r="A80" s="30">
        <v>50</v>
      </c>
      <c r="B80" s="46">
        <v>22499</v>
      </c>
      <c r="C80" s="35" t="s">
        <v>360</v>
      </c>
      <c r="D80" s="100" t="s">
        <v>361</v>
      </c>
      <c r="E80" s="9" t="s">
        <v>51</v>
      </c>
      <c r="F80" s="9" t="s">
        <v>62</v>
      </c>
      <c r="G80" s="81">
        <v>1</v>
      </c>
      <c r="H80" s="28"/>
      <c r="I80" s="28"/>
      <c r="J80" s="28"/>
      <c r="K80" s="101">
        <v>25000</v>
      </c>
      <c r="L80" s="251" t="s">
        <v>2286</v>
      </c>
      <c r="M80" s="264" t="s">
        <v>2409</v>
      </c>
    </row>
    <row r="81" spans="1:13" ht="18">
      <c r="A81" s="30">
        <v>51</v>
      </c>
      <c r="B81" s="46">
        <v>22499</v>
      </c>
      <c r="C81" s="35" t="s">
        <v>362</v>
      </c>
      <c r="D81" s="100" t="s">
        <v>361</v>
      </c>
      <c r="E81" s="9" t="s">
        <v>51</v>
      </c>
      <c r="F81" s="9" t="s">
        <v>62</v>
      </c>
      <c r="G81" s="81">
        <v>1</v>
      </c>
      <c r="H81" s="28"/>
      <c r="I81" s="28"/>
      <c r="J81" s="28"/>
      <c r="K81" s="101">
        <v>25000</v>
      </c>
      <c r="L81" s="251" t="s">
        <v>2286</v>
      </c>
    </row>
    <row r="82" spans="1:13" ht="18">
      <c r="A82" s="30">
        <v>52</v>
      </c>
      <c r="B82" s="5">
        <v>43977</v>
      </c>
      <c r="C82" s="24" t="s">
        <v>1750</v>
      </c>
      <c r="D82" s="25" t="s">
        <v>38</v>
      </c>
      <c r="E82" s="17" t="s">
        <v>36</v>
      </c>
      <c r="F82" s="9" t="s">
        <v>40</v>
      </c>
      <c r="G82" s="290">
        <v>1</v>
      </c>
      <c r="H82" s="15"/>
      <c r="I82" s="15"/>
      <c r="J82" s="23"/>
      <c r="K82" s="107">
        <v>25000</v>
      </c>
      <c r="L82" s="255">
        <v>531</v>
      </c>
      <c r="M82" s="264" t="s">
        <v>2409</v>
      </c>
    </row>
    <row r="83" spans="1:13" ht="18">
      <c r="A83" s="30">
        <v>53</v>
      </c>
      <c r="B83" s="5">
        <v>43977</v>
      </c>
      <c r="C83" s="214" t="s">
        <v>363</v>
      </c>
      <c r="D83" s="25" t="s">
        <v>1749</v>
      </c>
      <c r="E83" s="17" t="s">
        <v>36</v>
      </c>
      <c r="F83" s="9" t="s">
        <v>128</v>
      </c>
      <c r="G83" s="290">
        <v>2</v>
      </c>
      <c r="H83" s="15"/>
      <c r="I83" s="15"/>
      <c r="J83" s="106"/>
      <c r="K83" s="107">
        <v>5000</v>
      </c>
      <c r="L83" s="255">
        <v>0.99812030075187974</v>
      </c>
    </row>
    <row r="84" spans="1:13" ht="18">
      <c r="A84" s="30">
        <v>54</v>
      </c>
      <c r="B84" s="5">
        <v>44347</v>
      </c>
      <c r="C84" s="24" t="s">
        <v>348</v>
      </c>
      <c r="D84" s="25" t="s">
        <v>349</v>
      </c>
      <c r="E84" s="17" t="s">
        <v>36</v>
      </c>
      <c r="F84" s="9" t="s">
        <v>52</v>
      </c>
      <c r="G84" s="290">
        <v>1</v>
      </c>
      <c r="H84" s="15"/>
      <c r="I84" s="15"/>
      <c r="J84" s="23"/>
      <c r="K84" s="107">
        <v>4900</v>
      </c>
      <c r="L84" s="251" t="s">
        <v>2286</v>
      </c>
    </row>
    <row r="85" spans="1:13" ht="18">
      <c r="A85" s="30">
        <v>55</v>
      </c>
      <c r="B85" s="189">
        <v>44347</v>
      </c>
      <c r="C85" s="190" t="s">
        <v>364</v>
      </c>
      <c r="D85" s="191" t="s">
        <v>365</v>
      </c>
      <c r="E85" s="192" t="s">
        <v>36</v>
      </c>
      <c r="F85" s="58" t="s">
        <v>216</v>
      </c>
      <c r="G85" s="290">
        <v>1</v>
      </c>
      <c r="H85" s="15"/>
      <c r="I85" s="15"/>
      <c r="J85" s="23"/>
      <c r="K85" s="107">
        <v>2500</v>
      </c>
      <c r="L85" s="256" t="s">
        <v>1761</v>
      </c>
    </row>
    <row r="86" spans="1:13" ht="18">
      <c r="A86" s="30">
        <v>56</v>
      </c>
      <c r="B86" s="5">
        <v>44347</v>
      </c>
      <c r="C86" s="24" t="s">
        <v>366</v>
      </c>
      <c r="D86" s="212" t="s">
        <v>367</v>
      </c>
      <c r="E86" s="17" t="s">
        <v>36</v>
      </c>
      <c r="F86" s="9" t="s">
        <v>62</v>
      </c>
      <c r="G86" s="289">
        <v>1</v>
      </c>
      <c r="H86" s="23"/>
      <c r="I86" s="23"/>
      <c r="J86" s="23"/>
      <c r="K86" s="107">
        <v>8100</v>
      </c>
      <c r="L86" s="255">
        <v>532</v>
      </c>
    </row>
    <row r="87" spans="1:13" ht="18">
      <c r="A87" s="30">
        <v>57</v>
      </c>
      <c r="B87" s="46" t="s">
        <v>239</v>
      </c>
      <c r="C87" s="35" t="s">
        <v>240</v>
      </c>
      <c r="D87" s="36" t="s">
        <v>241</v>
      </c>
      <c r="E87" s="9" t="s">
        <v>39</v>
      </c>
      <c r="F87" s="9" t="s">
        <v>46</v>
      </c>
      <c r="G87" s="81"/>
      <c r="H87" s="81"/>
      <c r="I87" s="81"/>
      <c r="J87" s="1">
        <v>1</v>
      </c>
      <c r="K87" s="101">
        <v>1000</v>
      </c>
      <c r="L87" s="252">
        <v>536</v>
      </c>
      <c r="M87" s="37"/>
    </row>
    <row r="88" spans="1:13" ht="18">
      <c r="A88" s="30">
        <v>58</v>
      </c>
      <c r="B88" s="46">
        <v>47415</v>
      </c>
      <c r="C88" s="35" t="s">
        <v>254</v>
      </c>
      <c r="D88" s="36" t="s">
        <v>255</v>
      </c>
      <c r="E88" s="9" t="s">
        <v>51</v>
      </c>
      <c r="F88" s="9" t="s">
        <v>256</v>
      </c>
      <c r="G88" s="81"/>
      <c r="H88" s="81"/>
      <c r="I88" s="81"/>
      <c r="J88" s="81">
        <v>9</v>
      </c>
      <c r="K88" s="101">
        <v>1400</v>
      </c>
      <c r="L88" s="251">
        <v>531</v>
      </c>
      <c r="M88" s="37"/>
    </row>
    <row r="89" spans="1:13" ht="18">
      <c r="A89" s="30">
        <v>59</v>
      </c>
      <c r="B89" s="119" t="s">
        <v>262</v>
      </c>
      <c r="C89" s="56" t="s">
        <v>263</v>
      </c>
      <c r="D89" s="57" t="s">
        <v>264</v>
      </c>
      <c r="E89" s="58" t="s">
        <v>51</v>
      </c>
      <c r="F89" s="58" t="s">
        <v>205</v>
      </c>
      <c r="G89" s="81"/>
      <c r="H89" s="81"/>
      <c r="I89" s="81"/>
      <c r="J89" s="81">
        <v>10</v>
      </c>
      <c r="K89" s="181">
        <v>900</v>
      </c>
      <c r="L89" s="58"/>
      <c r="M89" s="37"/>
    </row>
    <row r="90" spans="1:13" ht="18">
      <c r="A90" s="30">
        <v>60</v>
      </c>
      <c r="B90" s="46">
        <v>11798</v>
      </c>
      <c r="C90" s="35" t="s">
        <v>275</v>
      </c>
      <c r="D90" s="36" t="s">
        <v>276</v>
      </c>
      <c r="E90" s="9" t="s">
        <v>51</v>
      </c>
      <c r="F90" s="9" t="s">
        <v>45</v>
      </c>
      <c r="G90" s="81">
        <v>1</v>
      </c>
      <c r="H90" s="81"/>
      <c r="I90" s="81"/>
      <c r="J90" s="4"/>
      <c r="K90" s="101">
        <v>3800</v>
      </c>
      <c r="L90" s="251" t="s">
        <v>2932</v>
      </c>
    </row>
    <row r="91" spans="1:13" ht="18">
      <c r="A91" s="30">
        <v>61</v>
      </c>
      <c r="B91" s="46">
        <v>14110</v>
      </c>
      <c r="C91" s="35" t="s">
        <v>291</v>
      </c>
      <c r="D91" s="36" t="s">
        <v>292</v>
      </c>
      <c r="E91" s="9" t="s">
        <v>51</v>
      </c>
      <c r="F91" s="9" t="s">
        <v>40</v>
      </c>
      <c r="G91" s="81">
        <v>1</v>
      </c>
      <c r="H91" s="81"/>
      <c r="I91" s="81"/>
      <c r="J91" s="4"/>
      <c r="K91" s="101">
        <v>5600</v>
      </c>
      <c r="L91" s="251">
        <v>535</v>
      </c>
    </row>
    <row r="92" spans="1:13" ht="10.5" customHeight="1">
      <c r="A92" s="271"/>
      <c r="B92" s="272"/>
      <c r="C92" s="64"/>
      <c r="D92" s="65"/>
      <c r="E92" s="66"/>
      <c r="F92" s="66"/>
      <c r="G92" s="273"/>
      <c r="H92" s="273"/>
      <c r="I92" s="273"/>
      <c r="J92" s="273"/>
      <c r="K92" s="141"/>
      <c r="L92" s="66"/>
    </row>
    <row r="93" spans="1:13" ht="18">
      <c r="A93" s="59"/>
      <c r="B93" s="274"/>
      <c r="C93" s="60"/>
      <c r="D93" s="61"/>
      <c r="E93" s="62"/>
      <c r="F93" s="62"/>
      <c r="G93" s="38"/>
      <c r="H93" s="38"/>
      <c r="I93" s="38"/>
      <c r="J93" s="38"/>
      <c r="K93" s="275"/>
      <c r="L93" s="62"/>
    </row>
    <row r="94" spans="1:13" ht="18">
      <c r="A94" s="59"/>
      <c r="B94" s="274"/>
      <c r="C94" s="60"/>
      <c r="D94" s="61"/>
      <c r="E94" s="62"/>
      <c r="F94" s="62"/>
      <c r="G94" s="38"/>
      <c r="H94" s="38"/>
      <c r="I94" s="38"/>
      <c r="J94" s="38"/>
      <c r="K94" s="275"/>
      <c r="L94" s="62"/>
    </row>
    <row r="98" spans="1:12" ht="18">
      <c r="A98" s="353" t="s">
        <v>0</v>
      </c>
      <c r="B98" s="353"/>
      <c r="C98" s="353"/>
      <c r="D98" s="353"/>
      <c r="E98" s="353"/>
      <c r="F98" s="353"/>
      <c r="G98" s="353"/>
      <c r="H98" s="353"/>
      <c r="I98" s="353"/>
      <c r="J98" s="353"/>
      <c r="K98" s="353"/>
      <c r="L98" s="353"/>
    </row>
    <row r="99" spans="1:12" ht="18">
      <c r="A99" s="353" t="s">
        <v>2592</v>
      </c>
      <c r="B99" s="353"/>
      <c r="C99" s="353"/>
      <c r="D99" s="353"/>
      <c r="E99" s="353"/>
      <c r="F99" s="353"/>
      <c r="G99" s="353"/>
      <c r="H99" s="353"/>
      <c r="I99" s="353"/>
      <c r="J99" s="353"/>
      <c r="K99" s="353"/>
      <c r="L99" s="353"/>
    </row>
    <row r="100" spans="1:12" ht="18">
      <c r="A100" s="354" t="s">
        <v>2554</v>
      </c>
      <c r="B100" s="354"/>
      <c r="C100" s="354"/>
      <c r="D100" s="354"/>
      <c r="E100" s="354"/>
      <c r="F100" s="354"/>
      <c r="G100" s="354"/>
      <c r="H100" s="354"/>
      <c r="I100" s="354"/>
      <c r="J100" s="354"/>
      <c r="K100" s="354"/>
      <c r="L100" s="354"/>
    </row>
    <row r="101" spans="1:12" ht="18">
      <c r="A101" s="10" t="s">
        <v>1</v>
      </c>
      <c r="B101" s="26" t="s">
        <v>2</v>
      </c>
      <c r="C101" s="11" t="s">
        <v>3</v>
      </c>
      <c r="D101" s="355" t="s">
        <v>4</v>
      </c>
      <c r="E101" s="355" t="s">
        <v>654</v>
      </c>
      <c r="F101" s="357" t="s">
        <v>5</v>
      </c>
      <c r="G101" s="358"/>
      <c r="H101" s="358"/>
      <c r="I101" s="358"/>
      <c r="J101" s="359"/>
      <c r="K101" s="360" t="s">
        <v>9</v>
      </c>
      <c r="L101" s="355" t="s">
        <v>6</v>
      </c>
    </row>
    <row r="102" spans="1:12" ht="18">
      <c r="A102" s="12"/>
      <c r="B102" s="27" t="s">
        <v>7</v>
      </c>
      <c r="C102" s="13" t="s">
        <v>8</v>
      </c>
      <c r="D102" s="356"/>
      <c r="E102" s="356"/>
      <c r="F102" s="8" t="s">
        <v>32</v>
      </c>
      <c r="G102" s="8" t="s">
        <v>33</v>
      </c>
      <c r="H102" s="8" t="s">
        <v>34</v>
      </c>
      <c r="I102" s="8" t="s">
        <v>35</v>
      </c>
      <c r="J102" s="21" t="s">
        <v>37</v>
      </c>
      <c r="K102" s="361"/>
      <c r="L102" s="356"/>
    </row>
    <row r="103" spans="1:12" ht="18">
      <c r="A103" s="30">
        <v>62</v>
      </c>
      <c r="B103" s="46">
        <v>15859</v>
      </c>
      <c r="C103" s="35" t="s">
        <v>296</v>
      </c>
      <c r="D103" s="36" t="s">
        <v>297</v>
      </c>
      <c r="E103" s="9" t="s">
        <v>51</v>
      </c>
      <c r="F103" s="9" t="s">
        <v>2549</v>
      </c>
      <c r="G103" s="81">
        <v>11</v>
      </c>
      <c r="H103" s="81"/>
      <c r="I103" s="81"/>
      <c r="J103" s="81"/>
      <c r="K103" s="99">
        <v>110</v>
      </c>
      <c r="L103" s="253">
        <v>531535536</v>
      </c>
    </row>
    <row r="104" spans="1:12" ht="18">
      <c r="A104" s="30">
        <v>63</v>
      </c>
      <c r="B104" s="46">
        <v>16241</v>
      </c>
      <c r="C104" s="35" t="s">
        <v>312</v>
      </c>
      <c r="D104" s="36" t="s">
        <v>2902</v>
      </c>
      <c r="E104" s="9" t="s">
        <v>51</v>
      </c>
      <c r="F104" s="9" t="s">
        <v>49</v>
      </c>
      <c r="G104" s="81">
        <v>3</v>
      </c>
      <c r="H104" s="81"/>
      <c r="I104" s="81"/>
      <c r="J104" s="81"/>
      <c r="K104" s="101">
        <v>45500</v>
      </c>
      <c r="L104" s="9"/>
    </row>
    <row r="105" spans="1:12" ht="18">
      <c r="A105" s="30">
        <v>64</v>
      </c>
      <c r="B105" s="46" t="s">
        <v>320</v>
      </c>
      <c r="C105" s="35" t="s">
        <v>321</v>
      </c>
      <c r="D105" s="36" t="s">
        <v>322</v>
      </c>
      <c r="E105" s="9" t="s">
        <v>36</v>
      </c>
      <c r="F105" s="9" t="s">
        <v>257</v>
      </c>
      <c r="G105" s="81"/>
      <c r="H105" s="81"/>
      <c r="I105" s="81"/>
      <c r="J105" s="81">
        <v>4</v>
      </c>
      <c r="K105" s="101">
        <v>1600</v>
      </c>
      <c r="L105" s="251">
        <v>532</v>
      </c>
    </row>
    <row r="106" spans="1:12" ht="18">
      <c r="A106" s="30">
        <v>65</v>
      </c>
      <c r="B106" s="46" t="s">
        <v>323</v>
      </c>
      <c r="C106" s="35" t="s">
        <v>324</v>
      </c>
      <c r="D106" s="36" t="s">
        <v>325</v>
      </c>
      <c r="E106" s="9" t="s">
        <v>36</v>
      </c>
      <c r="F106" s="9" t="s">
        <v>40</v>
      </c>
      <c r="G106" s="81"/>
      <c r="H106" s="81"/>
      <c r="I106" s="81"/>
      <c r="J106" s="81">
        <v>1</v>
      </c>
      <c r="K106" s="101">
        <v>2200</v>
      </c>
      <c r="L106" s="251">
        <v>535</v>
      </c>
    </row>
    <row r="107" spans="1:12" ht="18">
      <c r="A107" s="30">
        <v>66</v>
      </c>
      <c r="B107" s="46" t="s">
        <v>326</v>
      </c>
      <c r="C107" s="35" t="s">
        <v>327</v>
      </c>
      <c r="D107" s="36" t="s">
        <v>328</v>
      </c>
      <c r="E107" s="9" t="s">
        <v>36</v>
      </c>
      <c r="F107" s="9" t="s">
        <v>329</v>
      </c>
      <c r="G107" s="81"/>
      <c r="H107" s="81"/>
      <c r="I107" s="81"/>
      <c r="J107" s="81">
        <v>20</v>
      </c>
      <c r="K107" s="101">
        <v>250</v>
      </c>
      <c r="L107" s="9"/>
    </row>
    <row r="108" spans="1:12" ht="18">
      <c r="A108" s="30">
        <v>67</v>
      </c>
      <c r="B108" s="46">
        <v>17652</v>
      </c>
      <c r="C108" s="35" t="s">
        <v>331</v>
      </c>
      <c r="D108" s="36" t="s">
        <v>332</v>
      </c>
      <c r="E108" s="9" t="s">
        <v>51</v>
      </c>
      <c r="F108" s="9" t="s">
        <v>43</v>
      </c>
      <c r="G108" s="81"/>
      <c r="H108" s="81"/>
      <c r="I108" s="81"/>
      <c r="J108" s="81">
        <v>1</v>
      </c>
      <c r="K108" s="104">
        <v>22500</v>
      </c>
      <c r="L108" s="9"/>
    </row>
    <row r="109" spans="1:12" ht="18">
      <c r="A109" s="30">
        <v>68</v>
      </c>
      <c r="B109" s="46">
        <v>18503</v>
      </c>
      <c r="C109" s="35" t="s">
        <v>351</v>
      </c>
      <c r="D109" s="89" t="s">
        <v>350</v>
      </c>
      <c r="E109" s="9" t="s">
        <v>51</v>
      </c>
      <c r="F109" s="9" t="s">
        <v>71</v>
      </c>
      <c r="G109" s="81"/>
      <c r="H109" s="81"/>
      <c r="I109" s="81"/>
      <c r="J109" s="81">
        <v>2</v>
      </c>
      <c r="K109" s="101">
        <v>8000</v>
      </c>
      <c r="L109" s="254">
        <v>535</v>
      </c>
    </row>
    <row r="110" spans="1:12" ht="18">
      <c r="A110" s="20"/>
      <c r="B110" s="5"/>
      <c r="C110" s="24"/>
      <c r="D110" s="25"/>
      <c r="E110" s="17"/>
      <c r="F110" s="9"/>
      <c r="G110" s="23"/>
      <c r="H110" s="23"/>
      <c r="I110" s="23"/>
      <c r="J110" s="23"/>
      <c r="K110" s="107"/>
      <c r="L110" s="18"/>
    </row>
    <row r="111" spans="1:12" ht="18">
      <c r="A111" s="167"/>
      <c r="B111" s="168"/>
      <c r="C111" s="169"/>
      <c r="D111" s="170" t="s">
        <v>2838</v>
      </c>
      <c r="E111" s="168"/>
      <c r="F111" s="171" t="s">
        <v>1708</v>
      </c>
      <c r="G111" s="171">
        <f>SUM(G103:G104,G70:G91,G38:G58,G6:G24)</f>
        <v>191</v>
      </c>
      <c r="H111" s="171"/>
      <c r="I111" s="171"/>
      <c r="J111" s="171">
        <f>SUM(J105:J109,J87:J89)</f>
        <v>48</v>
      </c>
      <c r="K111" s="201"/>
      <c r="L111" s="168"/>
    </row>
    <row r="112" spans="1:12" ht="9.75" customHeight="1">
      <c r="A112" s="271"/>
      <c r="B112" s="272"/>
      <c r="C112" s="64"/>
      <c r="D112" s="65"/>
      <c r="E112" s="66"/>
      <c r="F112" s="66"/>
      <c r="G112" s="273"/>
      <c r="H112" s="273"/>
      <c r="I112" s="273"/>
      <c r="J112" s="273"/>
      <c r="K112" s="141"/>
      <c r="L112" s="66"/>
    </row>
    <row r="113" spans="1:12" ht="18">
      <c r="A113" s="59"/>
      <c r="B113" s="274"/>
      <c r="C113" s="60"/>
      <c r="D113" s="61"/>
      <c r="E113" s="62"/>
      <c r="F113" s="62"/>
      <c r="G113" s="38"/>
      <c r="H113" s="38"/>
      <c r="I113" s="38"/>
      <c r="J113" s="38"/>
      <c r="K113" s="275"/>
      <c r="L113" s="62"/>
    </row>
    <row r="114" spans="1:12" ht="18">
      <c r="A114" s="59"/>
      <c r="B114" s="274"/>
      <c r="C114" s="60"/>
      <c r="D114" s="61"/>
      <c r="E114" s="62"/>
      <c r="F114" s="62"/>
      <c r="G114" s="38"/>
      <c r="H114" s="38"/>
      <c r="I114" s="38"/>
      <c r="J114" s="38"/>
      <c r="K114" s="275"/>
      <c r="L114" s="62"/>
    </row>
  </sheetData>
  <mergeCells count="33">
    <mergeCell ref="M4:M5"/>
    <mergeCell ref="E4:E5"/>
    <mergeCell ref="A1:L1"/>
    <mergeCell ref="A2:L2"/>
    <mergeCell ref="A3:L3"/>
    <mergeCell ref="D4:D5"/>
    <mergeCell ref="F4:J4"/>
    <mergeCell ref="K4:K5"/>
    <mergeCell ref="L4:L5"/>
    <mergeCell ref="A33:L33"/>
    <mergeCell ref="A34:L34"/>
    <mergeCell ref="A35:L35"/>
    <mergeCell ref="D36:D37"/>
    <mergeCell ref="E36:E37"/>
    <mergeCell ref="F36:J36"/>
    <mergeCell ref="K36:K37"/>
    <mergeCell ref="L36:L37"/>
    <mergeCell ref="A65:L65"/>
    <mergeCell ref="A66:L66"/>
    <mergeCell ref="A67:L67"/>
    <mergeCell ref="D68:D69"/>
    <mergeCell ref="E68:E69"/>
    <mergeCell ref="F68:J68"/>
    <mergeCell ref="K68:K69"/>
    <mergeCell ref="L68:L69"/>
    <mergeCell ref="A98:L98"/>
    <mergeCell ref="A99:L99"/>
    <mergeCell ref="A100:L100"/>
    <mergeCell ref="D101:D102"/>
    <mergeCell ref="E101:E102"/>
    <mergeCell ref="F101:J101"/>
    <mergeCell ref="K101:K102"/>
    <mergeCell ref="L101:L102"/>
  </mergeCells>
  <phoneticPr fontId="12" type="noConversion"/>
  <printOptions horizontalCentered="1"/>
  <pageMargins left="0.31496062992125984" right="0.11811023622047245" top="0.35433070866141736" bottom="0.15748031496062992" header="0" footer="0"/>
  <pageSetup scale="95" fitToWidth="0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FF00"/>
  </sheetPr>
  <dimension ref="A1:M94"/>
  <sheetViews>
    <sheetView topLeftCell="A76" zoomScale="130" zoomScaleNormal="130" workbookViewId="0">
      <selection activeCell="M98" sqref="M98"/>
    </sheetView>
  </sheetViews>
  <sheetFormatPr defaultRowHeight="14.25"/>
  <cols>
    <col min="1" max="1" width="4" customWidth="1"/>
    <col min="2" max="2" width="10.73046875" customWidth="1"/>
    <col min="3" max="3" width="20.3984375" bestFit="1" customWidth="1"/>
    <col min="4" max="4" width="29.597656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2593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14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14"/>
    </row>
    <row r="6" spans="1:13" ht="18">
      <c r="A6" s="30">
        <v>1</v>
      </c>
      <c r="B6" s="46" t="s">
        <v>511</v>
      </c>
      <c r="C6" s="35" t="s">
        <v>512</v>
      </c>
      <c r="D6" s="36" t="s">
        <v>513</v>
      </c>
      <c r="E6" s="9" t="s">
        <v>51</v>
      </c>
      <c r="F6" s="9" t="s">
        <v>216</v>
      </c>
      <c r="G6" s="81">
        <v>1</v>
      </c>
      <c r="H6" s="81"/>
      <c r="I6" s="81"/>
      <c r="J6" s="1"/>
      <c r="K6" s="71">
        <v>550</v>
      </c>
      <c r="L6" s="52" t="s">
        <v>1794</v>
      </c>
      <c r="M6" s="37"/>
    </row>
    <row r="7" spans="1:13" ht="18">
      <c r="A7" s="30">
        <v>2</v>
      </c>
      <c r="B7" s="46" t="s">
        <v>514</v>
      </c>
      <c r="C7" s="35" t="s">
        <v>515</v>
      </c>
      <c r="D7" s="35" t="s">
        <v>516</v>
      </c>
      <c r="E7" s="9" t="s">
        <v>51</v>
      </c>
      <c r="F7" s="9" t="s">
        <v>510</v>
      </c>
      <c r="G7" s="81">
        <v>2</v>
      </c>
      <c r="H7" s="81"/>
      <c r="I7" s="81"/>
      <c r="J7" s="1"/>
      <c r="K7" s="71">
        <v>7000</v>
      </c>
      <c r="L7" s="241">
        <v>523</v>
      </c>
      <c r="M7" s="37"/>
    </row>
    <row r="8" spans="1:13" ht="18">
      <c r="A8" s="30">
        <v>3</v>
      </c>
      <c r="B8" s="46">
        <v>45861</v>
      </c>
      <c r="C8" s="35" t="s">
        <v>518</v>
      </c>
      <c r="D8" s="35" t="s">
        <v>519</v>
      </c>
      <c r="E8" s="9" t="s">
        <v>51</v>
      </c>
      <c r="F8" s="9" t="s">
        <v>517</v>
      </c>
      <c r="G8" s="81">
        <v>4</v>
      </c>
      <c r="H8" s="81"/>
      <c r="I8" s="81"/>
      <c r="J8" s="1"/>
      <c r="K8" s="71">
        <v>2500</v>
      </c>
      <c r="L8" s="240" t="s">
        <v>2184</v>
      </c>
      <c r="M8" s="37"/>
    </row>
    <row r="9" spans="1:13" ht="18">
      <c r="A9" s="30">
        <v>4</v>
      </c>
      <c r="B9" s="46">
        <v>45893</v>
      </c>
      <c r="C9" s="35" t="s">
        <v>520</v>
      </c>
      <c r="D9" s="35" t="s">
        <v>521</v>
      </c>
      <c r="E9" s="9" t="s">
        <v>51</v>
      </c>
      <c r="F9" s="9" t="s">
        <v>522</v>
      </c>
      <c r="G9" s="81">
        <v>7</v>
      </c>
      <c r="H9" s="81"/>
      <c r="I9" s="81"/>
      <c r="J9" s="1"/>
      <c r="K9" s="71">
        <v>4000</v>
      </c>
      <c r="L9" s="241" t="s">
        <v>2935</v>
      </c>
      <c r="M9" s="37"/>
    </row>
    <row r="10" spans="1:13" ht="18">
      <c r="A10" s="30">
        <v>5</v>
      </c>
      <c r="B10" s="46" t="s">
        <v>523</v>
      </c>
      <c r="C10" s="35" t="s">
        <v>524</v>
      </c>
      <c r="D10" s="35" t="s">
        <v>525</v>
      </c>
      <c r="E10" s="9" t="s">
        <v>51</v>
      </c>
      <c r="F10" s="9" t="s">
        <v>40</v>
      </c>
      <c r="G10" s="81">
        <v>1</v>
      </c>
      <c r="H10" s="81"/>
      <c r="I10" s="81"/>
      <c r="J10" s="1"/>
      <c r="K10" s="71">
        <v>4000</v>
      </c>
      <c r="L10" s="241">
        <v>523</v>
      </c>
      <c r="M10" s="37"/>
    </row>
    <row r="11" spans="1:13" ht="18">
      <c r="A11" s="30">
        <v>6</v>
      </c>
      <c r="B11" s="46">
        <v>46216</v>
      </c>
      <c r="C11" s="35" t="s">
        <v>526</v>
      </c>
      <c r="D11" s="35" t="s">
        <v>521</v>
      </c>
      <c r="E11" s="9" t="s">
        <v>51</v>
      </c>
      <c r="F11" s="9" t="s">
        <v>257</v>
      </c>
      <c r="G11" s="81">
        <v>4</v>
      </c>
      <c r="H11" s="81"/>
      <c r="I11" s="81"/>
      <c r="J11" s="1"/>
      <c r="K11" s="71">
        <v>4000</v>
      </c>
      <c r="L11" s="241" t="s">
        <v>2934</v>
      </c>
      <c r="M11" s="37"/>
    </row>
    <row r="12" spans="1:13" ht="18">
      <c r="A12" s="30">
        <v>7</v>
      </c>
      <c r="B12" s="46">
        <v>46952</v>
      </c>
      <c r="C12" s="89" t="s">
        <v>530</v>
      </c>
      <c r="D12" s="35" t="s">
        <v>531</v>
      </c>
      <c r="E12" s="9" t="s">
        <v>51</v>
      </c>
      <c r="F12" s="9" t="s">
        <v>517</v>
      </c>
      <c r="G12" s="81">
        <v>4</v>
      </c>
      <c r="H12" s="81"/>
      <c r="I12" s="81"/>
      <c r="J12" s="1"/>
      <c r="K12" s="71">
        <v>1400</v>
      </c>
      <c r="L12" s="74"/>
      <c r="M12" s="38"/>
    </row>
    <row r="13" spans="1:13" ht="18">
      <c r="A13" s="30">
        <v>8</v>
      </c>
      <c r="B13" s="46" t="s">
        <v>527</v>
      </c>
      <c r="C13" s="35" t="s">
        <v>528</v>
      </c>
      <c r="D13" s="89" t="s">
        <v>529</v>
      </c>
      <c r="E13" s="9" t="s">
        <v>51</v>
      </c>
      <c r="F13" s="9" t="s">
        <v>374</v>
      </c>
      <c r="G13" s="81">
        <v>1</v>
      </c>
      <c r="H13" s="81"/>
      <c r="I13" s="81"/>
      <c r="J13" s="1"/>
      <c r="K13" s="71">
        <v>19800</v>
      </c>
      <c r="L13" s="242">
        <v>526</v>
      </c>
      <c r="M13" s="38"/>
    </row>
    <row r="14" spans="1:13" ht="18">
      <c r="A14" s="30">
        <v>9</v>
      </c>
      <c r="B14" s="46">
        <v>47275</v>
      </c>
      <c r="C14" s="35" t="s">
        <v>532</v>
      </c>
      <c r="D14" s="35" t="s">
        <v>533</v>
      </c>
      <c r="E14" s="9" t="s">
        <v>51</v>
      </c>
      <c r="F14" s="9" t="s">
        <v>373</v>
      </c>
      <c r="G14" s="81">
        <v>1</v>
      </c>
      <c r="H14" s="81"/>
      <c r="I14" s="81"/>
      <c r="J14" s="1"/>
      <c r="K14" s="71">
        <v>8500</v>
      </c>
      <c r="L14" s="241">
        <v>525</v>
      </c>
      <c r="M14" s="38"/>
    </row>
    <row r="15" spans="1:13" ht="18">
      <c r="A15" s="30">
        <v>10</v>
      </c>
      <c r="B15" s="46" t="s">
        <v>534</v>
      </c>
      <c r="C15" s="89" t="s">
        <v>535</v>
      </c>
      <c r="D15" s="36" t="s">
        <v>536</v>
      </c>
      <c r="E15" s="9" t="s">
        <v>51</v>
      </c>
      <c r="F15" s="9" t="s">
        <v>49</v>
      </c>
      <c r="G15" s="81">
        <v>3</v>
      </c>
      <c r="H15" s="81"/>
      <c r="I15" s="81"/>
      <c r="J15" s="1"/>
      <c r="K15" s="71">
        <v>4000</v>
      </c>
      <c r="L15" s="242">
        <v>525523</v>
      </c>
    </row>
    <row r="16" spans="1:13" ht="18">
      <c r="A16" s="30">
        <v>11</v>
      </c>
      <c r="B16" s="46" t="s">
        <v>537</v>
      </c>
      <c r="C16" s="35" t="s">
        <v>538</v>
      </c>
      <c r="D16" s="36" t="s">
        <v>539</v>
      </c>
      <c r="E16" s="9" t="s">
        <v>51</v>
      </c>
      <c r="F16" s="9" t="s">
        <v>46</v>
      </c>
      <c r="G16" s="81"/>
      <c r="H16" s="81"/>
      <c r="I16" s="81"/>
      <c r="J16" s="1">
        <v>1</v>
      </c>
      <c r="K16" s="71">
        <v>5000</v>
      </c>
      <c r="L16" s="242">
        <v>526</v>
      </c>
    </row>
    <row r="17" spans="1:12" ht="18">
      <c r="A17" s="30">
        <v>12</v>
      </c>
      <c r="B17" s="46">
        <v>11633</v>
      </c>
      <c r="C17" s="35" t="s">
        <v>2304</v>
      </c>
      <c r="D17" s="35" t="s">
        <v>540</v>
      </c>
      <c r="E17" s="9" t="s">
        <v>51</v>
      </c>
      <c r="F17" s="9" t="s">
        <v>301</v>
      </c>
      <c r="G17" s="81">
        <v>2</v>
      </c>
      <c r="H17" s="4"/>
      <c r="I17" s="4"/>
      <c r="J17" s="4"/>
      <c r="K17" s="71">
        <v>4300</v>
      </c>
      <c r="L17" s="240" t="s">
        <v>2933</v>
      </c>
    </row>
    <row r="18" spans="1:12" ht="18">
      <c r="A18" s="30">
        <v>13</v>
      </c>
      <c r="B18" s="46">
        <v>12073</v>
      </c>
      <c r="C18" s="35" t="s">
        <v>546</v>
      </c>
      <c r="D18" s="35" t="s">
        <v>547</v>
      </c>
      <c r="E18" s="9" t="s">
        <v>51</v>
      </c>
      <c r="F18" s="9" t="s">
        <v>373</v>
      </c>
      <c r="G18" s="81">
        <v>1</v>
      </c>
      <c r="H18" s="4"/>
      <c r="I18" s="4"/>
      <c r="J18" s="4"/>
      <c r="K18" s="71">
        <v>25000</v>
      </c>
      <c r="L18" s="242">
        <v>525</v>
      </c>
    </row>
    <row r="19" spans="1:12" ht="18">
      <c r="A19" s="30">
        <v>14</v>
      </c>
      <c r="B19" s="46">
        <v>12866</v>
      </c>
      <c r="C19" s="35" t="s">
        <v>549</v>
      </c>
      <c r="D19" s="86" t="s">
        <v>550</v>
      </c>
      <c r="E19" s="9" t="s">
        <v>51</v>
      </c>
      <c r="F19" s="9" t="s">
        <v>2189</v>
      </c>
      <c r="G19" s="81">
        <v>17</v>
      </c>
      <c r="H19" s="81"/>
      <c r="I19" s="81"/>
      <c r="J19" s="1"/>
      <c r="K19" s="71">
        <v>45000</v>
      </c>
      <c r="L19" s="240" t="s">
        <v>2185</v>
      </c>
    </row>
    <row r="20" spans="1:12" ht="18">
      <c r="A20" s="30"/>
      <c r="B20" s="118"/>
      <c r="C20" s="35"/>
      <c r="D20" s="48" t="s">
        <v>551</v>
      </c>
      <c r="E20" s="9"/>
      <c r="F20" s="9"/>
      <c r="G20" s="81"/>
      <c r="H20" s="81"/>
      <c r="I20" s="81"/>
      <c r="J20" s="1"/>
      <c r="K20" s="142"/>
      <c r="L20" s="243"/>
    </row>
    <row r="21" spans="1:12" ht="18">
      <c r="A21" s="30"/>
      <c r="B21" s="118"/>
      <c r="C21" s="35"/>
      <c r="D21" s="48" t="s">
        <v>552</v>
      </c>
      <c r="E21" s="9"/>
      <c r="F21" s="9"/>
      <c r="G21" s="81"/>
      <c r="H21" s="81"/>
      <c r="I21" s="81"/>
      <c r="J21" s="1"/>
      <c r="K21" s="142"/>
      <c r="L21" s="243"/>
    </row>
    <row r="22" spans="1:12" ht="18">
      <c r="A22" s="30"/>
      <c r="B22" s="118"/>
      <c r="C22" s="35"/>
      <c r="D22" s="48" t="s">
        <v>553</v>
      </c>
      <c r="E22" s="9"/>
      <c r="F22" s="9"/>
      <c r="G22" s="81"/>
      <c r="H22" s="81"/>
      <c r="I22" s="81"/>
      <c r="J22" s="1"/>
      <c r="K22" s="142"/>
      <c r="L22" s="243"/>
    </row>
    <row r="23" spans="1:12" ht="18">
      <c r="A23" s="30"/>
      <c r="B23" s="118"/>
      <c r="C23" s="35"/>
      <c r="D23" s="48" t="s">
        <v>554</v>
      </c>
      <c r="E23" s="9"/>
      <c r="F23" s="9"/>
      <c r="G23" s="81"/>
      <c r="H23" s="81"/>
      <c r="I23" s="81"/>
      <c r="J23" s="1"/>
      <c r="K23" s="142"/>
      <c r="L23" s="243"/>
    </row>
    <row r="24" spans="1:12" ht="18">
      <c r="A24" s="30"/>
      <c r="B24" s="118"/>
      <c r="C24" s="35"/>
      <c r="D24" s="48">
        <v>33672649</v>
      </c>
      <c r="E24" s="9"/>
      <c r="F24" s="9"/>
      <c r="G24" s="81"/>
      <c r="H24" s="81"/>
      <c r="I24" s="81"/>
      <c r="J24" s="1"/>
      <c r="K24" s="142"/>
      <c r="L24" s="243"/>
    </row>
    <row r="25" spans="1:12" ht="18">
      <c r="A25" s="30">
        <v>15</v>
      </c>
      <c r="B25" s="46">
        <v>14487</v>
      </c>
      <c r="C25" s="89" t="s">
        <v>560</v>
      </c>
      <c r="D25" s="35" t="s">
        <v>561</v>
      </c>
      <c r="E25" s="9" t="s">
        <v>51</v>
      </c>
      <c r="F25" s="9" t="s">
        <v>517</v>
      </c>
      <c r="G25" s="81">
        <v>4</v>
      </c>
      <c r="H25" s="4"/>
      <c r="I25" s="4"/>
      <c r="J25" s="4"/>
      <c r="K25" s="71">
        <v>17000</v>
      </c>
      <c r="L25" s="242">
        <v>525</v>
      </c>
    </row>
    <row r="26" spans="1:12" ht="11.45" customHeight="1">
      <c r="A26" s="271"/>
      <c r="B26" s="272"/>
      <c r="C26" s="64"/>
      <c r="D26" s="65"/>
      <c r="E26" s="66"/>
      <c r="F26" s="66"/>
      <c r="G26" s="273"/>
      <c r="H26" s="273"/>
      <c r="I26" s="273"/>
      <c r="J26" s="273"/>
      <c r="K26" s="141"/>
      <c r="L26" s="66"/>
    </row>
    <row r="27" spans="1:12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</row>
    <row r="28" spans="1:12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</row>
    <row r="33" spans="1:12" ht="18">
      <c r="A33" s="353" t="s">
        <v>0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</row>
    <row r="34" spans="1:12" ht="18">
      <c r="A34" s="353" t="s">
        <v>2593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</row>
    <row r="35" spans="1:12" ht="18">
      <c r="A35" s="354" t="s">
        <v>2554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</row>
    <row r="36" spans="1:12" ht="18">
      <c r="A36" s="10" t="s">
        <v>1</v>
      </c>
      <c r="B36" s="26" t="s">
        <v>2</v>
      </c>
      <c r="C36" s="11" t="s">
        <v>3</v>
      </c>
      <c r="D36" s="355" t="s">
        <v>4</v>
      </c>
      <c r="E36" s="355" t="s">
        <v>654</v>
      </c>
      <c r="F36" s="357" t="s">
        <v>5</v>
      </c>
      <c r="G36" s="358"/>
      <c r="H36" s="358"/>
      <c r="I36" s="358"/>
      <c r="J36" s="359"/>
      <c r="K36" s="360" t="s">
        <v>9</v>
      </c>
      <c r="L36" s="355" t="s">
        <v>6</v>
      </c>
    </row>
    <row r="37" spans="1:12" ht="18">
      <c r="A37" s="12"/>
      <c r="B37" s="27" t="s">
        <v>7</v>
      </c>
      <c r="C37" s="13" t="s">
        <v>8</v>
      </c>
      <c r="D37" s="356"/>
      <c r="E37" s="356"/>
      <c r="F37" s="8" t="s">
        <v>32</v>
      </c>
      <c r="G37" s="8" t="s">
        <v>33</v>
      </c>
      <c r="H37" s="8" t="s">
        <v>34</v>
      </c>
      <c r="I37" s="8" t="s">
        <v>35</v>
      </c>
      <c r="J37" s="21" t="s">
        <v>37</v>
      </c>
      <c r="K37" s="361"/>
      <c r="L37" s="356"/>
    </row>
    <row r="38" spans="1:12" ht="18">
      <c r="A38" s="30">
        <v>16</v>
      </c>
      <c r="B38" s="46">
        <v>14869</v>
      </c>
      <c r="C38" s="35" t="s">
        <v>562</v>
      </c>
      <c r="D38" s="36" t="s">
        <v>563</v>
      </c>
      <c r="E38" s="9" t="s">
        <v>51</v>
      </c>
      <c r="F38" s="9" t="s">
        <v>40</v>
      </c>
      <c r="G38" s="81">
        <v>1</v>
      </c>
      <c r="H38" s="4"/>
      <c r="I38" s="4"/>
      <c r="J38" s="4"/>
      <c r="K38" s="71">
        <v>35000</v>
      </c>
      <c r="L38" s="242">
        <v>525</v>
      </c>
    </row>
    <row r="39" spans="1:12" ht="18">
      <c r="A39" s="30">
        <v>17</v>
      </c>
      <c r="B39" s="46">
        <v>14869</v>
      </c>
      <c r="C39" s="89" t="s">
        <v>564</v>
      </c>
      <c r="D39" s="35" t="s">
        <v>565</v>
      </c>
      <c r="E39" s="9" t="s">
        <v>51</v>
      </c>
      <c r="F39" s="9" t="s">
        <v>566</v>
      </c>
      <c r="G39" s="81">
        <v>3</v>
      </c>
      <c r="H39" s="81"/>
      <c r="I39" s="81"/>
      <c r="J39" s="1"/>
      <c r="K39" s="71">
        <v>15000</v>
      </c>
      <c r="L39" s="242" t="s">
        <v>2186</v>
      </c>
    </row>
    <row r="40" spans="1:12" ht="18">
      <c r="A40" s="30">
        <v>18</v>
      </c>
      <c r="B40" s="46">
        <v>15494</v>
      </c>
      <c r="C40" s="35" t="s">
        <v>567</v>
      </c>
      <c r="D40" s="35" t="s">
        <v>568</v>
      </c>
      <c r="E40" s="9" t="s">
        <v>51</v>
      </c>
      <c r="F40" s="9" t="s">
        <v>40</v>
      </c>
      <c r="G40" s="81">
        <v>1</v>
      </c>
      <c r="H40" s="81"/>
      <c r="I40" s="81"/>
      <c r="J40" s="1"/>
      <c r="K40" s="71">
        <v>5500</v>
      </c>
      <c r="L40" s="242">
        <v>525</v>
      </c>
    </row>
    <row r="41" spans="1:12" ht="18">
      <c r="A41" s="30">
        <v>19</v>
      </c>
      <c r="B41" s="46">
        <v>17523</v>
      </c>
      <c r="C41" s="35" t="s">
        <v>575</v>
      </c>
      <c r="D41" s="35" t="s">
        <v>576</v>
      </c>
      <c r="E41" s="9" t="s">
        <v>51</v>
      </c>
      <c r="F41" s="9" t="s">
        <v>43</v>
      </c>
      <c r="G41" s="4">
        <v>1</v>
      </c>
      <c r="H41" s="4"/>
      <c r="I41" s="4"/>
      <c r="J41" s="4"/>
      <c r="K41" s="71">
        <v>950</v>
      </c>
      <c r="L41" s="242" t="s">
        <v>2467</v>
      </c>
    </row>
    <row r="42" spans="1:12" ht="18">
      <c r="A42" s="30">
        <v>20</v>
      </c>
      <c r="B42" s="46">
        <v>17523</v>
      </c>
      <c r="C42" s="35" t="s">
        <v>577</v>
      </c>
      <c r="D42" s="35" t="s">
        <v>576</v>
      </c>
      <c r="E42" s="9" t="s">
        <v>51</v>
      </c>
      <c r="F42" s="9" t="s">
        <v>43</v>
      </c>
      <c r="G42" s="4">
        <v>1</v>
      </c>
      <c r="H42" s="4"/>
      <c r="I42" s="4"/>
      <c r="J42" s="4"/>
      <c r="K42" s="71">
        <v>170</v>
      </c>
      <c r="L42" s="242" t="s">
        <v>2467</v>
      </c>
    </row>
    <row r="43" spans="1:12" ht="18">
      <c r="A43" s="30">
        <v>21</v>
      </c>
      <c r="B43" s="46">
        <v>17523</v>
      </c>
      <c r="C43" s="35" t="s">
        <v>578</v>
      </c>
      <c r="D43" s="35" t="s">
        <v>579</v>
      </c>
      <c r="E43" s="9" t="s">
        <v>51</v>
      </c>
      <c r="F43" s="9" t="s">
        <v>46</v>
      </c>
      <c r="G43" s="4">
        <v>1</v>
      </c>
      <c r="H43" s="4"/>
      <c r="I43" s="4"/>
      <c r="J43" s="4"/>
      <c r="K43" s="71">
        <v>380</v>
      </c>
      <c r="L43" s="242" t="s">
        <v>2467</v>
      </c>
    </row>
    <row r="44" spans="1:12" ht="18">
      <c r="A44" s="30">
        <v>22</v>
      </c>
      <c r="B44" s="46">
        <v>17523</v>
      </c>
      <c r="C44" s="35" t="s">
        <v>580</v>
      </c>
      <c r="D44" s="35" t="s">
        <v>581</v>
      </c>
      <c r="E44" s="9" t="s">
        <v>51</v>
      </c>
      <c r="F44" s="9" t="s">
        <v>45</v>
      </c>
      <c r="G44" s="4">
        <v>1</v>
      </c>
      <c r="H44" s="4"/>
      <c r="I44" s="4"/>
      <c r="J44" s="4"/>
      <c r="K44" s="71">
        <v>450</v>
      </c>
      <c r="L44" s="242" t="s">
        <v>2467</v>
      </c>
    </row>
    <row r="45" spans="1:12" ht="18">
      <c r="A45" s="30">
        <v>23</v>
      </c>
      <c r="B45" s="46">
        <v>17523</v>
      </c>
      <c r="C45" s="35" t="s">
        <v>582</v>
      </c>
      <c r="D45" s="35" t="s">
        <v>583</v>
      </c>
      <c r="E45" s="9" t="s">
        <v>51</v>
      </c>
      <c r="F45" s="9" t="s">
        <v>43</v>
      </c>
      <c r="G45" s="4">
        <v>1</v>
      </c>
      <c r="H45" s="4"/>
      <c r="I45" s="4"/>
      <c r="J45" s="4"/>
      <c r="K45" s="71">
        <v>1500</v>
      </c>
      <c r="L45" s="242" t="s">
        <v>2467</v>
      </c>
    </row>
    <row r="46" spans="1:12" ht="18">
      <c r="A46" s="30">
        <v>24</v>
      </c>
      <c r="B46" s="46">
        <v>17523</v>
      </c>
      <c r="C46" s="35" t="s">
        <v>584</v>
      </c>
      <c r="D46" s="36" t="s">
        <v>585</v>
      </c>
      <c r="E46" s="9" t="s">
        <v>51</v>
      </c>
      <c r="F46" s="9" t="s">
        <v>46</v>
      </c>
      <c r="G46" s="4">
        <v>1</v>
      </c>
      <c r="H46" s="4"/>
      <c r="I46" s="4"/>
      <c r="J46" s="4"/>
      <c r="K46" s="71">
        <v>480</v>
      </c>
      <c r="L46" s="242" t="s">
        <v>2467</v>
      </c>
    </row>
    <row r="47" spans="1:12" ht="18">
      <c r="A47" s="30">
        <v>25</v>
      </c>
      <c r="B47" s="46">
        <v>17523</v>
      </c>
      <c r="C47" s="35" t="s">
        <v>586</v>
      </c>
      <c r="D47" s="36" t="s">
        <v>587</v>
      </c>
      <c r="E47" s="9" t="s">
        <v>51</v>
      </c>
      <c r="F47" s="9" t="s">
        <v>46</v>
      </c>
      <c r="G47" s="4">
        <v>1</v>
      </c>
      <c r="H47" s="4"/>
      <c r="I47" s="4"/>
      <c r="J47" s="4"/>
      <c r="K47" s="71">
        <v>1500</v>
      </c>
      <c r="L47" s="242" t="s">
        <v>2467</v>
      </c>
    </row>
    <row r="48" spans="1:12" ht="18">
      <c r="A48" s="30">
        <v>26</v>
      </c>
      <c r="B48" s="46">
        <v>17523</v>
      </c>
      <c r="C48" s="35" t="s">
        <v>588</v>
      </c>
      <c r="D48" s="36" t="s">
        <v>589</v>
      </c>
      <c r="E48" s="9" t="s">
        <v>51</v>
      </c>
      <c r="F48" s="9" t="s">
        <v>43</v>
      </c>
      <c r="G48" s="4">
        <v>1</v>
      </c>
      <c r="H48" s="4"/>
      <c r="I48" s="4"/>
      <c r="J48" s="4"/>
      <c r="K48" s="71">
        <v>2200</v>
      </c>
      <c r="L48" s="242" t="s">
        <v>2467</v>
      </c>
    </row>
    <row r="49" spans="1:13" ht="18">
      <c r="A49" s="30">
        <v>27</v>
      </c>
      <c r="B49" s="46">
        <v>17588</v>
      </c>
      <c r="C49" s="35" t="s">
        <v>591</v>
      </c>
      <c r="D49" s="89" t="s">
        <v>2457</v>
      </c>
      <c r="E49" s="9" t="s">
        <v>51</v>
      </c>
      <c r="F49" s="9" t="s">
        <v>40</v>
      </c>
      <c r="G49" s="4">
        <v>1</v>
      </c>
      <c r="H49" s="4"/>
      <c r="I49" s="4"/>
      <c r="J49" s="4"/>
      <c r="K49" s="71">
        <v>21500</v>
      </c>
      <c r="L49" s="242">
        <v>525</v>
      </c>
      <c r="M49" s="264" t="s">
        <v>2409</v>
      </c>
    </row>
    <row r="50" spans="1:13" ht="18">
      <c r="A50" s="30">
        <v>28</v>
      </c>
      <c r="B50" s="34"/>
      <c r="C50" s="35"/>
      <c r="D50" s="36" t="s">
        <v>592</v>
      </c>
      <c r="E50" s="9" t="s">
        <v>39</v>
      </c>
      <c r="F50" s="9" t="s">
        <v>40</v>
      </c>
      <c r="G50" s="4">
        <v>1</v>
      </c>
      <c r="H50" s="4"/>
      <c r="I50" s="4"/>
      <c r="J50" s="4"/>
      <c r="K50" s="71">
        <v>5700</v>
      </c>
      <c r="L50" s="241">
        <v>525</v>
      </c>
    </row>
    <row r="51" spans="1:13" ht="18">
      <c r="A51" s="108">
        <v>29</v>
      </c>
      <c r="B51" s="46" t="s">
        <v>593</v>
      </c>
      <c r="C51" s="35" t="s">
        <v>607</v>
      </c>
      <c r="D51" s="36" t="s">
        <v>594</v>
      </c>
      <c r="E51" s="9" t="s">
        <v>36</v>
      </c>
      <c r="F51" s="9" t="s">
        <v>216</v>
      </c>
      <c r="G51" s="4">
        <v>1</v>
      </c>
      <c r="H51" s="4"/>
      <c r="I51" s="4"/>
      <c r="J51" s="4"/>
      <c r="K51" s="71">
        <v>8000</v>
      </c>
      <c r="L51" s="241"/>
    </row>
    <row r="52" spans="1:13" ht="18">
      <c r="A52" s="54">
        <v>30</v>
      </c>
      <c r="B52" s="119">
        <v>18484</v>
      </c>
      <c r="C52" s="56" t="s">
        <v>595</v>
      </c>
      <c r="D52" s="57" t="s">
        <v>596</v>
      </c>
      <c r="E52" s="58" t="s">
        <v>51</v>
      </c>
      <c r="F52" s="58" t="s">
        <v>597</v>
      </c>
      <c r="G52" s="81">
        <v>1</v>
      </c>
      <c r="H52" s="81"/>
      <c r="I52" s="81"/>
      <c r="J52" s="163"/>
      <c r="K52" s="164">
        <v>4000</v>
      </c>
      <c r="L52" s="345" t="s">
        <v>305</v>
      </c>
    </row>
    <row r="53" spans="1:13" ht="18">
      <c r="A53" s="374">
        <v>31</v>
      </c>
      <c r="B53" s="372" t="s">
        <v>599</v>
      </c>
      <c r="C53" s="368" t="s">
        <v>600</v>
      </c>
      <c r="D53" s="342" t="s">
        <v>601</v>
      </c>
      <c r="E53" s="368" t="s">
        <v>51</v>
      </c>
      <c r="F53" s="368" t="s">
        <v>63</v>
      </c>
      <c r="G53" s="368">
        <v>2</v>
      </c>
      <c r="H53" s="81"/>
      <c r="I53" s="81"/>
      <c r="J53" s="81"/>
      <c r="K53" s="370">
        <v>32900</v>
      </c>
      <c r="L53" s="347"/>
    </row>
    <row r="54" spans="1:13" ht="18">
      <c r="A54" s="375"/>
      <c r="B54" s="373"/>
      <c r="C54" s="369"/>
      <c r="D54" s="349" t="s">
        <v>602</v>
      </c>
      <c r="E54" s="369"/>
      <c r="F54" s="369"/>
      <c r="G54" s="369"/>
      <c r="H54" s="1"/>
      <c r="I54" s="1"/>
      <c r="J54" s="1"/>
      <c r="K54" s="371"/>
      <c r="L54" s="348"/>
    </row>
    <row r="55" spans="1:13" ht="18">
      <c r="A55" s="30">
        <v>32</v>
      </c>
      <c r="B55" s="31">
        <v>40064</v>
      </c>
      <c r="C55" s="32" t="s">
        <v>2839</v>
      </c>
      <c r="D55" s="33" t="s">
        <v>2837</v>
      </c>
      <c r="E55" s="19" t="s">
        <v>51</v>
      </c>
      <c r="F55" s="19" t="s">
        <v>257</v>
      </c>
      <c r="G55" s="19">
        <v>4</v>
      </c>
      <c r="H55" s="33"/>
      <c r="I55" s="33"/>
      <c r="J55" s="33"/>
      <c r="K55" s="346">
        <v>990</v>
      </c>
      <c r="L55" s="33"/>
    </row>
    <row r="56" spans="1:13" ht="18">
      <c r="A56" s="30">
        <v>33</v>
      </c>
      <c r="B56" s="121">
        <v>19967</v>
      </c>
      <c r="C56" s="47" t="s">
        <v>926</v>
      </c>
      <c r="D56" s="48" t="s">
        <v>2315</v>
      </c>
      <c r="E56" s="9" t="s">
        <v>51</v>
      </c>
      <c r="F56" s="9"/>
      <c r="G56" s="81"/>
      <c r="H56" s="4"/>
      <c r="I56" s="4"/>
      <c r="J56" s="4"/>
      <c r="K56" s="70">
        <v>996500</v>
      </c>
      <c r="L56" s="241"/>
    </row>
    <row r="57" spans="1:13" ht="18">
      <c r="A57" s="30"/>
      <c r="B57" s="36"/>
      <c r="C57" s="36" t="s">
        <v>927</v>
      </c>
      <c r="D57" s="36" t="s">
        <v>2306</v>
      </c>
      <c r="E57" s="9"/>
      <c r="F57" s="9" t="s">
        <v>40</v>
      </c>
      <c r="G57" s="81">
        <v>1</v>
      </c>
      <c r="H57" s="4"/>
      <c r="I57" s="4"/>
      <c r="J57" s="4"/>
      <c r="K57" s="70"/>
      <c r="L57" s="241">
        <v>525</v>
      </c>
    </row>
    <row r="58" spans="1:13" ht="11.45" customHeight="1">
      <c r="A58" s="271"/>
      <c r="B58" s="272"/>
      <c r="C58" s="64"/>
      <c r="D58" s="65"/>
      <c r="E58" s="66"/>
      <c r="F58" s="66"/>
      <c r="G58" s="273"/>
      <c r="H58" s="273"/>
      <c r="I58" s="273"/>
      <c r="J58" s="273"/>
      <c r="K58" s="141"/>
      <c r="L58" s="66"/>
    </row>
    <row r="59" spans="1:13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</row>
    <row r="60" spans="1:13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</row>
    <row r="65" spans="1:12" ht="18">
      <c r="A65" s="353" t="s">
        <v>0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</row>
    <row r="66" spans="1:12" ht="18">
      <c r="A66" s="353" t="s">
        <v>2593</v>
      </c>
      <c r="B66" s="353"/>
      <c r="C66" s="353"/>
      <c r="D66" s="353"/>
      <c r="E66" s="353"/>
      <c r="F66" s="353"/>
      <c r="G66" s="353"/>
      <c r="H66" s="353"/>
      <c r="I66" s="353"/>
      <c r="J66" s="353"/>
      <c r="K66" s="353"/>
      <c r="L66" s="353"/>
    </row>
    <row r="67" spans="1:12" ht="18">
      <c r="A67" s="354" t="s">
        <v>2554</v>
      </c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</row>
    <row r="68" spans="1:12" ht="18">
      <c r="A68" s="10" t="s">
        <v>1</v>
      </c>
      <c r="B68" s="26" t="s">
        <v>2</v>
      </c>
      <c r="C68" s="11" t="s">
        <v>3</v>
      </c>
      <c r="D68" s="355" t="s">
        <v>4</v>
      </c>
      <c r="E68" s="355" t="s">
        <v>654</v>
      </c>
      <c r="F68" s="357" t="s">
        <v>5</v>
      </c>
      <c r="G68" s="358"/>
      <c r="H68" s="358"/>
      <c r="I68" s="358"/>
      <c r="J68" s="359"/>
      <c r="K68" s="360" t="s">
        <v>9</v>
      </c>
      <c r="L68" s="355" t="s">
        <v>6</v>
      </c>
    </row>
    <row r="69" spans="1:12" ht="18">
      <c r="A69" s="12"/>
      <c r="B69" s="27" t="s">
        <v>7</v>
      </c>
      <c r="C69" s="13" t="s">
        <v>8</v>
      </c>
      <c r="D69" s="356"/>
      <c r="E69" s="356"/>
      <c r="F69" s="8" t="s">
        <v>32</v>
      </c>
      <c r="G69" s="8" t="s">
        <v>33</v>
      </c>
      <c r="H69" s="8" t="s">
        <v>34</v>
      </c>
      <c r="I69" s="8" t="s">
        <v>35</v>
      </c>
      <c r="J69" s="21" t="s">
        <v>37</v>
      </c>
      <c r="K69" s="361"/>
      <c r="L69" s="356"/>
    </row>
    <row r="70" spans="1:12" ht="18">
      <c r="A70" s="350"/>
      <c r="B70" s="351"/>
      <c r="C70" s="287" t="s">
        <v>928</v>
      </c>
      <c r="D70" s="287" t="s">
        <v>2307</v>
      </c>
      <c r="E70" s="294"/>
      <c r="F70" s="294" t="s">
        <v>121</v>
      </c>
      <c r="G70" s="290">
        <v>1</v>
      </c>
      <c r="H70" s="289"/>
      <c r="I70" s="289"/>
      <c r="J70" s="289"/>
      <c r="K70" s="299"/>
      <c r="L70" s="352">
        <v>525</v>
      </c>
    </row>
    <row r="71" spans="1:12" ht="18">
      <c r="A71" s="20"/>
      <c r="B71" s="287"/>
      <c r="C71" s="287" t="s">
        <v>929</v>
      </c>
      <c r="D71" s="287" t="s">
        <v>2903</v>
      </c>
      <c r="E71" s="294"/>
      <c r="F71" s="294" t="s">
        <v>603</v>
      </c>
      <c r="G71" s="290">
        <v>16</v>
      </c>
      <c r="H71" s="290"/>
      <c r="I71" s="290"/>
      <c r="J71" s="291"/>
      <c r="K71" s="299"/>
      <c r="L71" s="352" t="s">
        <v>1367</v>
      </c>
    </row>
    <row r="72" spans="1:12" ht="18">
      <c r="A72" s="20"/>
      <c r="B72" s="287"/>
      <c r="C72" s="287" t="s">
        <v>930</v>
      </c>
      <c r="D72" s="287" t="s">
        <v>2308</v>
      </c>
      <c r="E72" s="294"/>
      <c r="F72" s="294" t="s">
        <v>128</v>
      </c>
      <c r="G72" s="290">
        <v>2</v>
      </c>
      <c r="H72" s="290"/>
      <c r="I72" s="290"/>
      <c r="J72" s="291"/>
      <c r="K72" s="299"/>
      <c r="L72" s="352" t="s">
        <v>1367</v>
      </c>
    </row>
    <row r="73" spans="1:12" ht="18">
      <c r="A73" s="20"/>
      <c r="B73" s="287"/>
      <c r="C73" s="287" t="s">
        <v>931</v>
      </c>
      <c r="D73" s="287" t="s">
        <v>2309</v>
      </c>
      <c r="E73" s="294"/>
      <c r="F73" s="294" t="s">
        <v>40</v>
      </c>
      <c r="G73" s="290">
        <v>1</v>
      </c>
      <c r="H73" s="290"/>
      <c r="I73" s="290"/>
      <c r="J73" s="291"/>
      <c r="K73" s="299"/>
      <c r="L73" s="352" t="s">
        <v>2187</v>
      </c>
    </row>
    <row r="74" spans="1:12" ht="18">
      <c r="A74" s="20"/>
      <c r="B74" s="287"/>
      <c r="C74" s="287" t="s">
        <v>932</v>
      </c>
      <c r="D74" s="287" t="s">
        <v>2310</v>
      </c>
      <c r="E74" s="294"/>
      <c r="F74" s="294" t="s">
        <v>45</v>
      </c>
      <c r="G74" s="290">
        <v>1</v>
      </c>
      <c r="H74" s="290"/>
      <c r="I74" s="290"/>
      <c r="J74" s="291"/>
      <c r="K74" s="299"/>
      <c r="L74" s="352" t="s">
        <v>1367</v>
      </c>
    </row>
    <row r="75" spans="1:12" ht="18">
      <c r="A75" s="20"/>
      <c r="B75" s="287"/>
      <c r="C75" s="287" t="s">
        <v>933</v>
      </c>
      <c r="D75" s="287" t="s">
        <v>2311</v>
      </c>
      <c r="E75" s="294"/>
      <c r="F75" s="294" t="s">
        <v>604</v>
      </c>
      <c r="G75" s="290">
        <v>8</v>
      </c>
      <c r="H75" s="290"/>
      <c r="I75" s="290"/>
      <c r="J75" s="291"/>
      <c r="K75" s="299"/>
      <c r="L75" s="352">
        <v>525</v>
      </c>
    </row>
    <row r="76" spans="1:12" ht="18">
      <c r="A76" s="30"/>
      <c r="B76" s="36"/>
      <c r="C76" s="36" t="s">
        <v>934</v>
      </c>
      <c r="D76" s="36" t="s">
        <v>2312</v>
      </c>
      <c r="E76" s="9"/>
      <c r="F76" s="9" t="s">
        <v>605</v>
      </c>
      <c r="G76" s="81">
        <v>8</v>
      </c>
      <c r="H76" s="81"/>
      <c r="I76" s="81"/>
      <c r="J76" s="1"/>
      <c r="K76" s="70"/>
      <c r="L76" s="241" t="s">
        <v>1367</v>
      </c>
    </row>
    <row r="77" spans="1:12" ht="18">
      <c r="A77" s="30"/>
      <c r="B77" s="36"/>
      <c r="C77" s="36" t="s">
        <v>935</v>
      </c>
      <c r="D77" s="36" t="s">
        <v>2313</v>
      </c>
      <c r="E77" s="9"/>
      <c r="F77" s="9" t="s">
        <v>606</v>
      </c>
      <c r="G77" s="81">
        <v>8</v>
      </c>
      <c r="H77" s="81"/>
      <c r="I77" s="81"/>
      <c r="J77" s="1"/>
      <c r="K77" s="70"/>
      <c r="L77" s="241" t="s">
        <v>1367</v>
      </c>
    </row>
    <row r="78" spans="1:12" ht="18">
      <c r="A78" s="30">
        <v>34</v>
      </c>
      <c r="B78" s="46">
        <v>20332</v>
      </c>
      <c r="C78" s="47" t="s">
        <v>641</v>
      </c>
      <c r="D78" s="47" t="s">
        <v>2316</v>
      </c>
      <c r="E78" s="9" t="s">
        <v>51</v>
      </c>
      <c r="F78" s="9"/>
      <c r="G78" s="81"/>
      <c r="H78" s="81"/>
      <c r="I78" s="81"/>
      <c r="J78" s="1"/>
      <c r="K78" s="70">
        <v>1985000</v>
      </c>
      <c r="L78" s="241" t="s">
        <v>2673</v>
      </c>
    </row>
    <row r="79" spans="1:12" ht="18">
      <c r="A79" s="30"/>
      <c r="B79" s="36"/>
      <c r="C79" s="9"/>
      <c r="D79" s="36" t="s">
        <v>642</v>
      </c>
      <c r="E79" s="9"/>
      <c r="F79" s="9" t="s">
        <v>643</v>
      </c>
      <c r="G79" s="81">
        <v>16</v>
      </c>
      <c r="H79" s="81"/>
      <c r="I79" s="81"/>
      <c r="J79" s="1"/>
      <c r="K79" s="126"/>
      <c r="L79" s="241" t="s">
        <v>305</v>
      </c>
    </row>
    <row r="80" spans="1:12" ht="18">
      <c r="A80" s="30"/>
      <c r="B80" s="36"/>
      <c r="C80" s="9"/>
      <c r="D80" s="36" t="s">
        <v>2188</v>
      </c>
      <c r="E80" s="9"/>
      <c r="F80" s="9" t="s">
        <v>40</v>
      </c>
      <c r="G80" s="81">
        <v>1</v>
      </c>
      <c r="H80" s="81"/>
      <c r="I80" s="81"/>
      <c r="J80" s="1"/>
      <c r="K80" s="126"/>
      <c r="L80" s="241">
        <v>523</v>
      </c>
    </row>
    <row r="81" spans="1:12" ht="18">
      <c r="A81" s="30"/>
      <c r="B81" s="36"/>
      <c r="C81" s="9"/>
      <c r="D81" s="36" t="s">
        <v>2314</v>
      </c>
      <c r="E81" s="9"/>
      <c r="F81" s="9" t="s">
        <v>43</v>
      </c>
      <c r="G81" s="81">
        <v>1</v>
      </c>
      <c r="H81" s="81"/>
      <c r="I81" s="81"/>
      <c r="J81" s="1"/>
      <c r="K81" s="126"/>
      <c r="L81" s="241">
        <v>525</v>
      </c>
    </row>
    <row r="82" spans="1:12" ht="18">
      <c r="A82" s="30">
        <v>35</v>
      </c>
      <c r="B82" s="46" t="s">
        <v>537</v>
      </c>
      <c r="C82" s="35" t="s">
        <v>538</v>
      </c>
      <c r="D82" s="36" t="s">
        <v>539</v>
      </c>
      <c r="E82" s="9" t="s">
        <v>51</v>
      </c>
      <c r="F82" s="9" t="s">
        <v>46</v>
      </c>
      <c r="G82" s="81">
        <v>1</v>
      </c>
      <c r="H82" s="81"/>
      <c r="I82" s="81"/>
      <c r="J82" s="1"/>
      <c r="K82" s="71">
        <v>5000</v>
      </c>
      <c r="L82" s="240">
        <v>526</v>
      </c>
    </row>
    <row r="83" spans="1:12" ht="18">
      <c r="A83" s="30">
        <v>36</v>
      </c>
      <c r="B83" s="46" t="s">
        <v>541</v>
      </c>
      <c r="C83" s="35" t="s">
        <v>542</v>
      </c>
      <c r="D83" s="36" t="s">
        <v>543</v>
      </c>
      <c r="E83" s="9" t="s">
        <v>51</v>
      </c>
      <c r="F83" s="9" t="s">
        <v>46</v>
      </c>
      <c r="G83" s="81">
        <v>1</v>
      </c>
      <c r="H83" s="4"/>
      <c r="I83" s="4"/>
      <c r="J83" s="4"/>
      <c r="K83" s="71">
        <v>2000</v>
      </c>
      <c r="L83" s="240"/>
    </row>
    <row r="84" spans="1:12" ht="18">
      <c r="A84" s="30">
        <v>37</v>
      </c>
      <c r="B84" s="46">
        <v>14051</v>
      </c>
      <c r="C84" s="89" t="s">
        <v>555</v>
      </c>
      <c r="D84" s="35" t="s">
        <v>531</v>
      </c>
      <c r="E84" s="9" t="s">
        <v>51</v>
      </c>
      <c r="F84" s="9" t="s">
        <v>510</v>
      </c>
      <c r="G84" s="81">
        <v>2</v>
      </c>
      <c r="H84" s="81"/>
      <c r="I84" s="81"/>
      <c r="J84" s="1"/>
      <c r="K84" s="71">
        <v>2200</v>
      </c>
      <c r="L84" s="240"/>
    </row>
    <row r="85" spans="1:12" ht="18">
      <c r="A85" s="30">
        <v>38</v>
      </c>
      <c r="B85" s="46">
        <v>14116</v>
      </c>
      <c r="C85" s="35" t="s">
        <v>557</v>
      </c>
      <c r="D85" s="47" t="s">
        <v>558</v>
      </c>
      <c r="E85" s="9" t="s">
        <v>51</v>
      </c>
      <c r="F85" s="9" t="s">
        <v>375</v>
      </c>
      <c r="G85" s="81">
        <v>2</v>
      </c>
      <c r="H85" s="81"/>
      <c r="I85" s="81"/>
      <c r="J85" s="1"/>
      <c r="K85" s="71">
        <v>22000</v>
      </c>
      <c r="L85" s="242" t="s">
        <v>2185</v>
      </c>
    </row>
    <row r="86" spans="1:12" ht="18">
      <c r="A86" s="30"/>
      <c r="B86" s="46"/>
      <c r="C86" s="35"/>
      <c r="D86" s="35" t="s">
        <v>559</v>
      </c>
      <c r="E86" s="9"/>
      <c r="F86" s="9"/>
      <c r="G86" s="81"/>
      <c r="H86" s="81"/>
      <c r="I86" s="81"/>
      <c r="J86" s="1"/>
      <c r="K86" s="71"/>
      <c r="L86" s="241"/>
    </row>
    <row r="87" spans="1:12" ht="18">
      <c r="A87" s="108">
        <v>39</v>
      </c>
      <c r="B87" s="46" t="s">
        <v>570</v>
      </c>
      <c r="C87" s="35" t="s">
        <v>571</v>
      </c>
      <c r="D87" s="35" t="s">
        <v>572</v>
      </c>
      <c r="E87" s="9" t="s">
        <v>51</v>
      </c>
      <c r="F87" s="9" t="s">
        <v>69</v>
      </c>
      <c r="G87" s="4">
        <v>3</v>
      </c>
      <c r="H87" s="4"/>
      <c r="I87" s="4"/>
      <c r="J87" s="4"/>
      <c r="K87" s="71">
        <v>6000</v>
      </c>
      <c r="L87" s="242" t="s">
        <v>574</v>
      </c>
    </row>
    <row r="88" spans="1:12" ht="18">
      <c r="A88" s="108">
        <v>40</v>
      </c>
      <c r="B88" s="46">
        <v>16580</v>
      </c>
      <c r="C88" s="35" t="s">
        <v>573</v>
      </c>
      <c r="D88" s="36" t="s">
        <v>2305</v>
      </c>
      <c r="E88" s="9" t="s">
        <v>51</v>
      </c>
      <c r="F88" s="9" t="s">
        <v>63</v>
      </c>
      <c r="G88" s="4">
        <v>2</v>
      </c>
      <c r="H88" s="4"/>
      <c r="I88" s="4"/>
      <c r="J88" s="4"/>
      <c r="K88" s="71">
        <v>8900</v>
      </c>
      <c r="L88" s="242" t="s">
        <v>574</v>
      </c>
    </row>
    <row r="89" spans="1:12" ht="18">
      <c r="A89" s="108">
        <v>41</v>
      </c>
      <c r="B89" s="46">
        <v>17652</v>
      </c>
      <c r="C89" s="35" t="s">
        <v>590</v>
      </c>
      <c r="D89" s="35" t="s">
        <v>332</v>
      </c>
      <c r="E89" s="9" t="s">
        <v>51</v>
      </c>
      <c r="F89" s="9" t="s">
        <v>43</v>
      </c>
      <c r="G89" s="4">
        <v>1</v>
      </c>
      <c r="H89" s="4"/>
      <c r="I89" s="4"/>
      <c r="J89" s="4"/>
      <c r="K89" s="71">
        <v>22500</v>
      </c>
      <c r="L89" s="242"/>
    </row>
    <row r="90" spans="1:12" ht="18">
      <c r="A90" s="167"/>
      <c r="B90" s="168"/>
      <c r="C90" s="169"/>
      <c r="D90" s="170" t="s">
        <v>2968</v>
      </c>
      <c r="E90" s="168"/>
      <c r="F90" s="171" t="s">
        <v>1708</v>
      </c>
      <c r="G90" s="171">
        <f>SUM(G70:G89,G38:G57,G6:G25)</f>
        <v>151</v>
      </c>
      <c r="H90" s="171"/>
      <c r="I90" s="171"/>
      <c r="J90" s="171">
        <f>SUM(J16)</f>
        <v>1</v>
      </c>
      <c r="K90" s="201"/>
      <c r="L90" s="168"/>
    </row>
    <row r="91" spans="1:12" ht="11.45" customHeight="1">
      <c r="A91" s="271"/>
      <c r="B91" s="272"/>
      <c r="C91" s="64"/>
      <c r="D91" s="65"/>
      <c r="E91" s="66"/>
      <c r="F91" s="66"/>
      <c r="G91" s="273"/>
      <c r="H91" s="273"/>
      <c r="I91" s="273"/>
      <c r="J91" s="273"/>
      <c r="K91" s="141"/>
      <c r="L91" s="66"/>
    </row>
    <row r="92" spans="1:12" ht="18">
      <c r="A92" s="59"/>
      <c r="B92" s="274"/>
      <c r="C92" s="60"/>
      <c r="D92" s="61"/>
      <c r="E92" s="62"/>
      <c r="F92" s="62"/>
      <c r="G92" s="38"/>
      <c r="H92" s="38"/>
      <c r="I92" s="38"/>
      <c r="J92" s="38"/>
      <c r="K92" s="275"/>
      <c r="L92" s="62"/>
    </row>
    <row r="93" spans="1:12" ht="18">
      <c r="A93" s="59"/>
      <c r="B93" s="274"/>
      <c r="C93" s="60"/>
      <c r="D93" s="61"/>
      <c r="E93" s="62"/>
      <c r="F93" s="62"/>
      <c r="G93" s="38"/>
      <c r="H93" s="38"/>
      <c r="I93" s="38"/>
      <c r="J93" s="38"/>
      <c r="K93" s="275"/>
      <c r="L93" s="62"/>
    </row>
    <row r="94" spans="1:12" ht="10.5" customHeight="1"/>
  </sheetData>
  <mergeCells count="31">
    <mergeCell ref="E4:E5"/>
    <mergeCell ref="A1:L1"/>
    <mergeCell ref="A2:L2"/>
    <mergeCell ref="A3:L3"/>
    <mergeCell ref="D4:D5"/>
    <mergeCell ref="F4:J4"/>
    <mergeCell ref="K4:K5"/>
    <mergeCell ref="L4:L5"/>
    <mergeCell ref="A33:L33"/>
    <mergeCell ref="A34:L34"/>
    <mergeCell ref="A35:L35"/>
    <mergeCell ref="D36:D37"/>
    <mergeCell ref="E36:E37"/>
    <mergeCell ref="F36:J36"/>
    <mergeCell ref="K36:K37"/>
    <mergeCell ref="L36:L37"/>
    <mergeCell ref="D68:D69"/>
    <mergeCell ref="E68:E69"/>
    <mergeCell ref="F68:J68"/>
    <mergeCell ref="K68:K69"/>
    <mergeCell ref="L68:L69"/>
    <mergeCell ref="B53:B54"/>
    <mergeCell ref="A53:A54"/>
    <mergeCell ref="A65:L65"/>
    <mergeCell ref="A66:L66"/>
    <mergeCell ref="A67:L67"/>
    <mergeCell ref="G53:G54"/>
    <mergeCell ref="K53:K54"/>
    <mergeCell ref="F53:F54"/>
    <mergeCell ref="E53:E54"/>
    <mergeCell ref="C53:C54"/>
  </mergeCells>
  <phoneticPr fontId="12" type="noConversion"/>
  <printOptions horizontalCentered="1"/>
  <pageMargins left="0.31496062992125984" right="0.11811023622047245" top="0.35433070866141736" bottom="0.15748031496062992" header="0" footer="0"/>
  <pageSetup scale="95" fitToWidth="0" fitToHeight="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FF00"/>
    <pageSetUpPr fitToPage="1"/>
  </sheetPr>
  <dimension ref="A1:M206"/>
  <sheetViews>
    <sheetView topLeftCell="A178" zoomScale="130" zoomScaleNormal="130" workbookViewId="0">
      <selection activeCell="I216" sqref="I216"/>
    </sheetView>
  </sheetViews>
  <sheetFormatPr defaultRowHeight="14.25"/>
  <cols>
    <col min="1" max="1" width="4" customWidth="1"/>
    <col min="2" max="2" width="10.73046875" customWidth="1"/>
    <col min="3" max="3" width="25.3984375" bestFit="1" customWidth="1"/>
    <col min="4" max="4" width="32.597656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2594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66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66"/>
      <c r="M5" s="353"/>
    </row>
    <row r="6" spans="1:13" ht="18">
      <c r="A6" s="30">
        <v>1</v>
      </c>
      <c r="B6" s="46">
        <v>15794</v>
      </c>
      <c r="C6" s="35" t="s">
        <v>387</v>
      </c>
      <c r="D6" s="36" t="s">
        <v>388</v>
      </c>
      <c r="E6" s="9" t="s">
        <v>51</v>
      </c>
      <c r="F6" s="9" t="s">
        <v>257</v>
      </c>
      <c r="G6" s="81">
        <v>4</v>
      </c>
      <c r="H6" s="28"/>
      <c r="I6" s="28"/>
      <c r="J6" s="29"/>
      <c r="K6" s="71">
        <v>18380</v>
      </c>
      <c r="L6" s="74">
        <v>511512</v>
      </c>
    </row>
    <row r="7" spans="1:13" ht="18">
      <c r="A7" s="30">
        <v>2</v>
      </c>
      <c r="B7" s="46">
        <v>15794</v>
      </c>
      <c r="C7" s="35" t="s">
        <v>389</v>
      </c>
      <c r="D7" s="36" t="s">
        <v>390</v>
      </c>
      <c r="E7" s="9" t="s">
        <v>51</v>
      </c>
      <c r="F7" s="9" t="s">
        <v>257</v>
      </c>
      <c r="G7" s="81">
        <v>4</v>
      </c>
      <c r="H7" s="39"/>
      <c r="I7" s="39"/>
      <c r="J7" s="39"/>
      <c r="K7" s="71">
        <v>13910</v>
      </c>
      <c r="L7" s="74">
        <v>511512</v>
      </c>
    </row>
    <row r="8" spans="1:13" ht="18">
      <c r="A8" s="30">
        <v>3</v>
      </c>
      <c r="B8" s="46">
        <v>16182</v>
      </c>
      <c r="C8" s="35" t="s">
        <v>411</v>
      </c>
      <c r="D8" s="35" t="s">
        <v>304</v>
      </c>
      <c r="E8" s="9" t="s">
        <v>51</v>
      </c>
      <c r="F8" s="9" t="s">
        <v>301</v>
      </c>
      <c r="G8" s="81">
        <v>2</v>
      </c>
      <c r="H8" s="28"/>
      <c r="I8" s="28"/>
      <c r="J8" s="29"/>
      <c r="K8" s="71">
        <v>4600</v>
      </c>
      <c r="L8" s="9" t="s">
        <v>305</v>
      </c>
    </row>
    <row r="9" spans="1:13" ht="18">
      <c r="A9" s="30">
        <v>4</v>
      </c>
      <c r="B9" s="46">
        <v>16222</v>
      </c>
      <c r="C9" s="35" t="s">
        <v>418</v>
      </c>
      <c r="D9" s="35" t="s">
        <v>419</v>
      </c>
      <c r="E9" s="9" t="s">
        <v>51</v>
      </c>
      <c r="F9" s="9" t="s">
        <v>45</v>
      </c>
      <c r="G9" s="4">
        <v>1</v>
      </c>
      <c r="H9" s="39"/>
      <c r="I9" s="39"/>
      <c r="J9" s="39"/>
      <c r="K9" s="71">
        <v>28890</v>
      </c>
      <c r="L9" s="9">
        <v>514</v>
      </c>
    </row>
    <row r="10" spans="1:13" ht="18">
      <c r="A10" s="30">
        <v>5</v>
      </c>
      <c r="B10" s="46">
        <v>16601</v>
      </c>
      <c r="C10" s="35" t="s">
        <v>422</v>
      </c>
      <c r="D10" s="36" t="s">
        <v>423</v>
      </c>
      <c r="E10" s="9" t="s">
        <v>51</v>
      </c>
      <c r="F10" s="9" t="s">
        <v>397</v>
      </c>
      <c r="G10" s="4">
        <v>1</v>
      </c>
      <c r="H10" s="39"/>
      <c r="I10" s="39"/>
      <c r="J10" s="39"/>
      <c r="K10" s="71">
        <v>159000</v>
      </c>
      <c r="L10" s="9">
        <v>511</v>
      </c>
    </row>
    <row r="11" spans="1:13" ht="18">
      <c r="A11" s="30">
        <v>6</v>
      </c>
      <c r="B11" s="46">
        <v>17368</v>
      </c>
      <c r="C11" s="35" t="s">
        <v>443</v>
      </c>
      <c r="D11" s="35" t="s">
        <v>444</v>
      </c>
      <c r="E11" s="9" t="s">
        <v>51</v>
      </c>
      <c r="F11" s="9" t="s">
        <v>43</v>
      </c>
      <c r="G11" s="81">
        <v>1</v>
      </c>
      <c r="H11" s="28"/>
      <c r="I11" s="28"/>
      <c r="J11" s="29"/>
      <c r="K11" s="71">
        <v>25000</v>
      </c>
      <c r="L11" s="9">
        <v>514</v>
      </c>
    </row>
    <row r="12" spans="1:13" ht="18">
      <c r="A12" s="30">
        <v>7</v>
      </c>
      <c r="B12" s="34">
        <v>4240</v>
      </c>
      <c r="C12" s="35" t="s">
        <v>920</v>
      </c>
      <c r="D12" s="36" t="s">
        <v>919</v>
      </c>
      <c r="E12" s="9" t="s">
        <v>36</v>
      </c>
      <c r="F12" s="110" t="s">
        <v>40</v>
      </c>
      <c r="G12" s="81">
        <v>1</v>
      </c>
      <c r="H12" s="28"/>
      <c r="I12" s="28"/>
      <c r="J12" s="29"/>
      <c r="K12" s="115">
        <v>49900</v>
      </c>
      <c r="L12" s="9">
        <v>515</v>
      </c>
    </row>
    <row r="13" spans="1:13" ht="18">
      <c r="A13" s="30">
        <v>8</v>
      </c>
      <c r="B13" s="46">
        <v>20037</v>
      </c>
      <c r="C13" s="36" t="s">
        <v>467</v>
      </c>
      <c r="D13" s="36" t="s">
        <v>458</v>
      </c>
      <c r="E13" s="9" t="s">
        <v>36</v>
      </c>
      <c r="F13" s="9" t="s">
        <v>397</v>
      </c>
      <c r="G13" s="81">
        <v>1</v>
      </c>
      <c r="H13" s="28"/>
      <c r="I13" s="28"/>
      <c r="J13" s="29"/>
      <c r="K13" s="113">
        <v>97905</v>
      </c>
      <c r="L13" s="9">
        <v>511</v>
      </c>
    </row>
    <row r="14" spans="1:13" ht="18">
      <c r="A14" s="30">
        <v>9</v>
      </c>
      <c r="B14" s="46">
        <v>20087</v>
      </c>
      <c r="C14" s="36" t="s">
        <v>469</v>
      </c>
      <c r="D14" s="36" t="s">
        <v>461</v>
      </c>
      <c r="E14" s="9" t="s">
        <v>36</v>
      </c>
      <c r="F14" s="9" t="s">
        <v>62</v>
      </c>
      <c r="G14" s="81">
        <v>1</v>
      </c>
      <c r="H14" s="28"/>
      <c r="I14" s="28"/>
      <c r="J14" s="39"/>
      <c r="K14" s="70">
        <v>19900</v>
      </c>
      <c r="L14" s="9">
        <v>514</v>
      </c>
    </row>
    <row r="15" spans="1:13" ht="18">
      <c r="A15" s="30">
        <v>10</v>
      </c>
      <c r="B15" s="112" t="s">
        <v>462</v>
      </c>
      <c r="C15" s="35" t="s">
        <v>470</v>
      </c>
      <c r="D15" s="36" t="s">
        <v>463</v>
      </c>
      <c r="E15" s="9" t="s">
        <v>51</v>
      </c>
      <c r="F15" s="9" t="s">
        <v>62</v>
      </c>
      <c r="G15" s="81">
        <v>1</v>
      </c>
      <c r="H15" s="28"/>
      <c r="I15" s="28"/>
      <c r="J15" s="39"/>
      <c r="K15" s="70">
        <v>17900</v>
      </c>
      <c r="L15" s="9">
        <v>515</v>
      </c>
    </row>
    <row r="16" spans="1:13" ht="18">
      <c r="A16" s="30">
        <v>11</v>
      </c>
      <c r="B16" s="173" t="s">
        <v>464</v>
      </c>
      <c r="C16" s="56" t="s">
        <v>473</v>
      </c>
      <c r="D16" s="57" t="s">
        <v>465</v>
      </c>
      <c r="E16" s="58" t="s">
        <v>36</v>
      </c>
      <c r="F16" s="58" t="s">
        <v>43</v>
      </c>
      <c r="G16" s="81">
        <v>1</v>
      </c>
      <c r="H16" s="28"/>
      <c r="I16" s="28"/>
      <c r="J16" s="39"/>
      <c r="K16" s="70">
        <v>72000</v>
      </c>
      <c r="L16" s="58">
        <v>515</v>
      </c>
    </row>
    <row r="17" spans="1:13" ht="18">
      <c r="A17" s="30">
        <v>12</v>
      </c>
      <c r="B17" s="34">
        <v>43859</v>
      </c>
      <c r="C17" s="35" t="s">
        <v>475</v>
      </c>
      <c r="D17" s="36" t="s">
        <v>476</v>
      </c>
      <c r="E17" s="9" t="s">
        <v>36</v>
      </c>
      <c r="F17" s="9" t="s">
        <v>62</v>
      </c>
      <c r="G17" s="81">
        <v>1</v>
      </c>
      <c r="H17" s="28"/>
      <c r="I17" s="28"/>
      <c r="J17" s="29"/>
      <c r="K17" s="88">
        <v>27500</v>
      </c>
      <c r="L17" s="9">
        <v>512</v>
      </c>
      <c r="M17" s="264" t="s">
        <v>2409</v>
      </c>
    </row>
    <row r="18" spans="1:13" ht="18">
      <c r="A18" s="30">
        <v>13</v>
      </c>
      <c r="B18" s="34">
        <v>44089</v>
      </c>
      <c r="C18" s="35" t="s">
        <v>479</v>
      </c>
      <c r="D18" s="36" t="s">
        <v>480</v>
      </c>
      <c r="E18" s="9" t="s">
        <v>51</v>
      </c>
      <c r="F18" s="9" t="s">
        <v>482</v>
      </c>
      <c r="G18" s="81">
        <v>2</v>
      </c>
      <c r="H18" s="28"/>
      <c r="I18" s="28"/>
      <c r="J18" s="29"/>
      <c r="K18" s="88">
        <v>9000</v>
      </c>
      <c r="L18" s="9">
        <v>515</v>
      </c>
    </row>
    <row r="19" spans="1:13" ht="18">
      <c r="A19" s="30">
        <v>14</v>
      </c>
      <c r="B19" s="31">
        <v>45188</v>
      </c>
      <c r="C19" s="153" t="s">
        <v>2478</v>
      </c>
      <c r="D19" s="33" t="s">
        <v>2479</v>
      </c>
      <c r="E19" s="19" t="s">
        <v>51</v>
      </c>
      <c r="F19" s="9" t="s">
        <v>45</v>
      </c>
      <c r="G19" s="81">
        <v>1</v>
      </c>
      <c r="H19" s="28"/>
      <c r="I19" s="28"/>
      <c r="J19" s="29"/>
      <c r="K19" s="88">
        <v>1789000</v>
      </c>
      <c r="L19" s="19">
        <v>512</v>
      </c>
      <c r="M19" s="264" t="s">
        <v>2409</v>
      </c>
    </row>
    <row r="20" spans="1:13" ht="18">
      <c r="A20" s="30"/>
      <c r="B20" s="31"/>
      <c r="C20" s="153"/>
      <c r="D20" s="33" t="s">
        <v>2480</v>
      </c>
      <c r="E20" s="19"/>
      <c r="F20" s="9"/>
      <c r="G20" s="28"/>
      <c r="H20" s="28"/>
      <c r="I20" s="28"/>
      <c r="J20" s="29"/>
      <c r="K20" s="88"/>
      <c r="L20" s="19"/>
    </row>
    <row r="21" spans="1:13" ht="18">
      <c r="A21" s="30"/>
      <c r="B21" s="31"/>
      <c r="C21" s="153"/>
      <c r="D21" s="33" t="s">
        <v>2487</v>
      </c>
      <c r="E21" s="19"/>
      <c r="F21" s="9"/>
      <c r="G21" s="28"/>
      <c r="H21" s="28"/>
      <c r="I21" s="28"/>
      <c r="J21" s="29"/>
      <c r="K21" s="88"/>
      <c r="L21" s="19"/>
    </row>
    <row r="22" spans="1:13" ht="18">
      <c r="A22" s="30"/>
      <c r="B22" s="31"/>
      <c r="C22" s="153" t="s">
        <v>2481</v>
      </c>
      <c r="D22" s="33" t="s">
        <v>2482</v>
      </c>
      <c r="E22" s="19"/>
      <c r="F22" s="9" t="s">
        <v>128</v>
      </c>
      <c r="G22" s="81">
        <v>2</v>
      </c>
      <c r="H22" s="28"/>
      <c r="I22" s="28"/>
      <c r="J22" s="29"/>
      <c r="K22" s="88"/>
      <c r="L22" s="19"/>
    </row>
    <row r="23" spans="1:13" ht="18">
      <c r="A23" s="30"/>
      <c r="B23" s="31"/>
      <c r="C23" s="153" t="s">
        <v>2483</v>
      </c>
      <c r="D23" s="33" t="s">
        <v>2484</v>
      </c>
      <c r="E23" s="19"/>
      <c r="F23" s="9" t="s">
        <v>166</v>
      </c>
      <c r="G23" s="81">
        <v>4</v>
      </c>
      <c r="H23" s="28"/>
      <c r="I23" s="28"/>
      <c r="J23" s="29"/>
      <c r="K23" s="88"/>
      <c r="L23" s="19"/>
    </row>
    <row r="24" spans="1:13" ht="18">
      <c r="A24" s="30"/>
      <c r="B24" s="31"/>
      <c r="C24" s="153" t="s">
        <v>2485</v>
      </c>
      <c r="D24" s="33" t="s">
        <v>2486</v>
      </c>
      <c r="E24" s="19"/>
      <c r="F24" s="9" t="s">
        <v>646</v>
      </c>
      <c r="G24" s="81">
        <v>1</v>
      </c>
      <c r="H24" s="28"/>
      <c r="I24" s="28"/>
      <c r="J24" s="29"/>
      <c r="K24" s="88"/>
      <c r="L24" s="19"/>
    </row>
    <row r="25" spans="1:13" ht="18">
      <c r="A25" s="30"/>
      <c r="B25" s="31"/>
      <c r="C25" s="153" t="s">
        <v>2489</v>
      </c>
      <c r="D25" s="3" t="s">
        <v>2488</v>
      </c>
      <c r="E25" s="19"/>
      <c r="F25" s="9" t="s">
        <v>646</v>
      </c>
      <c r="G25" s="81">
        <v>1</v>
      </c>
      <c r="H25" s="28"/>
      <c r="I25" s="28"/>
      <c r="J25" s="29"/>
      <c r="K25" s="88"/>
      <c r="L25" s="19"/>
    </row>
    <row r="26" spans="1:13" ht="16.5" customHeight="1">
      <c r="A26" s="271"/>
      <c r="B26" s="272"/>
      <c r="C26" s="64"/>
      <c r="D26" s="65"/>
      <c r="E26" s="66"/>
      <c r="F26" s="66"/>
      <c r="G26" s="273"/>
      <c r="H26" s="273"/>
      <c r="I26" s="273"/>
      <c r="J26" s="273"/>
      <c r="K26" s="141"/>
      <c r="L26" s="66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2" customHeight="1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  <c r="M31" s="37"/>
    </row>
    <row r="32" spans="1:13" ht="18">
      <c r="A32" s="59"/>
      <c r="B32" s="274"/>
      <c r="C32" s="60"/>
      <c r="D32" s="61"/>
      <c r="E32" s="62"/>
      <c r="F32" s="62"/>
      <c r="G32" s="38"/>
      <c r="H32" s="38"/>
      <c r="I32" s="38"/>
      <c r="J32" s="38"/>
      <c r="K32" s="275"/>
      <c r="L32" s="62"/>
      <c r="M32" s="37"/>
    </row>
    <row r="33" spans="1:13" ht="18">
      <c r="A33" s="353" t="s">
        <v>0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</row>
    <row r="34" spans="1:13" ht="18">
      <c r="A34" s="353" t="s">
        <v>2594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</row>
    <row r="35" spans="1:13" ht="18">
      <c r="A35" s="354" t="s">
        <v>2554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</row>
    <row r="36" spans="1:13" ht="18">
      <c r="A36" s="10" t="s">
        <v>1</v>
      </c>
      <c r="B36" s="26" t="s">
        <v>2</v>
      </c>
      <c r="C36" s="11" t="s">
        <v>3</v>
      </c>
      <c r="D36" s="355" t="s">
        <v>4</v>
      </c>
      <c r="E36" s="355" t="s">
        <v>654</v>
      </c>
      <c r="F36" s="357" t="s">
        <v>5</v>
      </c>
      <c r="G36" s="358"/>
      <c r="H36" s="358"/>
      <c r="I36" s="358"/>
      <c r="J36" s="359"/>
      <c r="K36" s="360" t="s">
        <v>9</v>
      </c>
      <c r="L36" s="366" t="s">
        <v>6</v>
      </c>
    </row>
    <row r="37" spans="1:13" ht="18">
      <c r="A37" s="12"/>
      <c r="B37" s="27" t="s">
        <v>7</v>
      </c>
      <c r="C37" s="13" t="s">
        <v>8</v>
      </c>
      <c r="D37" s="356"/>
      <c r="E37" s="356"/>
      <c r="F37" s="8" t="s">
        <v>32</v>
      </c>
      <c r="G37" s="8" t="s">
        <v>33</v>
      </c>
      <c r="H37" s="8" t="s">
        <v>34</v>
      </c>
      <c r="I37" s="8" t="s">
        <v>35</v>
      </c>
      <c r="J37" s="21" t="s">
        <v>37</v>
      </c>
      <c r="K37" s="361"/>
      <c r="L37" s="366"/>
    </row>
    <row r="38" spans="1:13" ht="18">
      <c r="A38" s="30"/>
      <c r="B38" s="34"/>
      <c r="C38" s="153" t="s">
        <v>2490</v>
      </c>
      <c r="D38" s="36" t="s">
        <v>2491</v>
      </c>
      <c r="E38" s="9"/>
      <c r="F38" s="110" t="s">
        <v>63</v>
      </c>
      <c r="G38" s="81">
        <v>2</v>
      </c>
      <c r="H38" s="28"/>
      <c r="I38" s="28"/>
      <c r="J38" s="29"/>
      <c r="K38" s="115"/>
      <c r="L38" s="9"/>
    </row>
    <row r="39" spans="1:13" ht="18">
      <c r="A39" s="30"/>
      <c r="B39" s="46"/>
      <c r="C39" s="153" t="s">
        <v>2492</v>
      </c>
      <c r="D39" s="36" t="s">
        <v>2493</v>
      </c>
      <c r="E39" s="9"/>
      <c r="F39" s="9" t="s">
        <v>63</v>
      </c>
      <c r="G39" s="81">
        <v>2</v>
      </c>
      <c r="H39" s="28"/>
      <c r="I39" s="28"/>
      <c r="J39" s="29"/>
      <c r="K39" s="70"/>
      <c r="L39" s="9"/>
      <c r="M39" s="267"/>
    </row>
    <row r="40" spans="1:13" ht="18">
      <c r="A40" s="30"/>
      <c r="B40" s="46"/>
      <c r="C40" s="153" t="s">
        <v>2506</v>
      </c>
      <c r="D40" s="36" t="s">
        <v>2494</v>
      </c>
      <c r="E40" s="9"/>
      <c r="F40" s="9" t="s">
        <v>45</v>
      </c>
      <c r="G40" s="81">
        <v>1</v>
      </c>
      <c r="H40" s="28"/>
      <c r="I40" s="28"/>
      <c r="J40" s="29"/>
      <c r="K40" s="113"/>
      <c r="L40" s="9"/>
    </row>
    <row r="41" spans="1:13" ht="18">
      <c r="A41" s="30"/>
      <c r="B41" s="46"/>
      <c r="C41" s="153" t="s">
        <v>2507</v>
      </c>
      <c r="D41" s="36" t="s">
        <v>2495</v>
      </c>
      <c r="E41" s="9"/>
      <c r="F41" s="9" t="s">
        <v>45</v>
      </c>
      <c r="G41" s="81">
        <v>1</v>
      </c>
      <c r="H41" s="28"/>
      <c r="I41" s="28"/>
      <c r="J41" s="29"/>
      <c r="K41" s="70"/>
      <c r="L41" s="9"/>
    </row>
    <row r="42" spans="1:13" ht="18">
      <c r="A42" s="30"/>
      <c r="B42" s="46"/>
      <c r="C42" s="153" t="s">
        <v>2508</v>
      </c>
      <c r="D42" s="36" t="s">
        <v>2496</v>
      </c>
      <c r="E42" s="9"/>
      <c r="F42" s="9" t="s">
        <v>128</v>
      </c>
      <c r="G42" s="81">
        <v>2</v>
      </c>
      <c r="H42" s="28"/>
      <c r="I42" s="28"/>
      <c r="J42" s="39"/>
      <c r="K42" s="70"/>
      <c r="L42" s="9"/>
    </row>
    <row r="43" spans="1:13" ht="18">
      <c r="A43" s="30"/>
      <c r="B43" s="112"/>
      <c r="C43" s="153" t="s">
        <v>2509</v>
      </c>
      <c r="D43" s="36" t="s">
        <v>2497</v>
      </c>
      <c r="E43" s="9"/>
      <c r="F43" s="9" t="s">
        <v>40</v>
      </c>
      <c r="G43" s="81">
        <v>1</v>
      </c>
      <c r="H43" s="28"/>
      <c r="I43" s="28"/>
      <c r="J43" s="39"/>
      <c r="K43" s="70"/>
      <c r="L43" s="9"/>
    </row>
    <row r="44" spans="1:13" ht="18">
      <c r="A44" s="30"/>
      <c r="B44" s="112"/>
      <c r="C44" s="153" t="s">
        <v>2510</v>
      </c>
      <c r="D44" s="36" t="s">
        <v>2498</v>
      </c>
      <c r="E44" s="9"/>
      <c r="F44" s="9" t="s">
        <v>127</v>
      </c>
      <c r="G44" s="81">
        <v>1</v>
      </c>
      <c r="H44" s="28"/>
      <c r="I44" s="28"/>
      <c r="J44" s="39"/>
      <c r="K44" s="70"/>
      <c r="L44" s="9"/>
    </row>
    <row r="45" spans="1:13" ht="18">
      <c r="A45" s="30"/>
      <c r="B45" s="173"/>
      <c r="C45" s="153" t="s">
        <v>2511</v>
      </c>
      <c r="D45" s="57" t="s">
        <v>2499</v>
      </c>
      <c r="E45" s="58"/>
      <c r="F45" s="58" t="s">
        <v>85</v>
      </c>
      <c r="G45" s="81">
        <v>3</v>
      </c>
      <c r="H45" s="28"/>
      <c r="I45" s="28"/>
      <c r="J45" s="39"/>
      <c r="K45" s="70"/>
      <c r="L45" s="58"/>
    </row>
    <row r="46" spans="1:13" ht="18">
      <c r="A46" s="30"/>
      <c r="B46" s="230"/>
      <c r="C46" s="153" t="s">
        <v>2512</v>
      </c>
      <c r="D46" s="16" t="s">
        <v>2500</v>
      </c>
      <c r="E46" s="17"/>
      <c r="F46" s="17" t="s">
        <v>80</v>
      </c>
      <c r="G46" s="81">
        <v>5</v>
      </c>
      <c r="H46" s="28"/>
      <c r="I46" s="28"/>
      <c r="J46" s="29"/>
      <c r="K46" s="231"/>
      <c r="L46" s="17"/>
    </row>
    <row r="47" spans="1:13" ht="18">
      <c r="A47" s="30"/>
      <c r="B47" s="230"/>
      <c r="C47" s="153" t="s">
        <v>2513</v>
      </c>
      <c r="D47" s="16" t="s">
        <v>2501</v>
      </c>
      <c r="E47" s="17"/>
      <c r="F47" s="17" t="s">
        <v>45</v>
      </c>
      <c r="G47" s="81">
        <v>1</v>
      </c>
      <c r="H47" s="28"/>
      <c r="I47" s="28"/>
      <c r="J47" s="29"/>
      <c r="K47" s="231"/>
      <c r="L47" s="17"/>
    </row>
    <row r="48" spans="1:13" ht="18">
      <c r="A48" s="30"/>
      <c r="B48" s="34"/>
      <c r="C48" s="153" t="s">
        <v>2514</v>
      </c>
      <c r="D48" s="36" t="s">
        <v>2502</v>
      </c>
      <c r="E48" s="9"/>
      <c r="F48" s="9" t="s">
        <v>45</v>
      </c>
      <c r="G48" s="81">
        <v>1</v>
      </c>
      <c r="H48" s="28"/>
      <c r="I48" s="28"/>
      <c r="J48" s="29"/>
      <c r="K48" s="88"/>
      <c r="L48" s="9"/>
      <c r="M48" s="267"/>
    </row>
    <row r="49" spans="1:13" ht="18">
      <c r="A49" s="30"/>
      <c r="B49" s="34"/>
      <c r="C49" s="153" t="s">
        <v>2515</v>
      </c>
      <c r="D49" s="36" t="s">
        <v>2503</v>
      </c>
      <c r="E49" s="9"/>
      <c r="F49" s="9" t="s">
        <v>45</v>
      </c>
      <c r="G49" s="81">
        <v>1</v>
      </c>
      <c r="H49" s="28"/>
      <c r="I49" s="28"/>
      <c r="J49" s="29"/>
      <c r="K49" s="88"/>
      <c r="L49" s="9"/>
      <c r="M49" s="267"/>
    </row>
    <row r="50" spans="1:13" ht="18">
      <c r="A50" s="30"/>
      <c r="B50" s="34"/>
      <c r="C50" s="153" t="s">
        <v>2516</v>
      </c>
      <c r="D50" s="36" t="s">
        <v>2504</v>
      </c>
      <c r="E50" s="9"/>
      <c r="F50" s="9" t="s">
        <v>2010</v>
      </c>
      <c r="G50" s="81">
        <v>6</v>
      </c>
      <c r="H50" s="28"/>
      <c r="I50" s="28"/>
      <c r="J50" s="29"/>
      <c r="K50" s="88"/>
      <c r="L50" s="9"/>
    </row>
    <row r="51" spans="1:13" ht="18">
      <c r="A51" s="30"/>
      <c r="B51" s="31"/>
      <c r="C51" s="153" t="s">
        <v>2517</v>
      </c>
      <c r="D51" s="36" t="s">
        <v>2505</v>
      </c>
      <c r="E51" s="19"/>
      <c r="F51" s="9" t="s">
        <v>2010</v>
      </c>
      <c r="G51" s="81">
        <v>6</v>
      </c>
      <c r="H51" s="28"/>
      <c r="I51" s="28"/>
      <c r="J51" s="29"/>
      <c r="K51" s="88"/>
      <c r="L51" s="19"/>
    </row>
    <row r="52" spans="1:13" ht="18">
      <c r="A52" s="30"/>
      <c r="B52" s="31"/>
      <c r="C52" s="153" t="s">
        <v>2529</v>
      </c>
      <c r="D52" s="36" t="s">
        <v>2518</v>
      </c>
      <c r="E52" s="9"/>
      <c r="F52" s="110" t="s">
        <v>128</v>
      </c>
      <c r="G52" s="81">
        <v>2</v>
      </c>
      <c r="H52" s="28"/>
      <c r="I52" s="28"/>
      <c r="J52" s="29"/>
      <c r="K52" s="88"/>
      <c r="L52" s="19"/>
    </row>
    <row r="53" spans="1:13" ht="18">
      <c r="A53" s="30"/>
      <c r="B53" s="31"/>
      <c r="C53" s="153" t="s">
        <v>2530</v>
      </c>
      <c r="D53" s="36" t="s">
        <v>2519</v>
      </c>
      <c r="E53" s="9"/>
      <c r="F53" s="9" t="s">
        <v>128</v>
      </c>
      <c r="G53" s="81">
        <v>2</v>
      </c>
      <c r="H53" s="28"/>
      <c r="I53" s="28"/>
      <c r="J53" s="29"/>
      <c r="K53" s="88"/>
      <c r="L53" s="19"/>
    </row>
    <row r="54" spans="1:13" ht="18">
      <c r="A54" s="30"/>
      <c r="B54" s="31"/>
      <c r="C54" s="153" t="s">
        <v>2531</v>
      </c>
      <c r="D54" s="36" t="s">
        <v>2520</v>
      </c>
      <c r="E54" s="9"/>
      <c r="F54" s="9" t="s">
        <v>45</v>
      </c>
      <c r="G54" s="81">
        <v>1</v>
      </c>
      <c r="H54" s="28"/>
      <c r="I54" s="28"/>
      <c r="J54" s="29"/>
      <c r="K54" s="88"/>
      <c r="L54" s="19"/>
    </row>
    <row r="55" spans="1:13" ht="18">
      <c r="A55" s="30"/>
      <c r="B55" s="31"/>
      <c r="C55" s="153" t="s">
        <v>2532</v>
      </c>
      <c r="D55" s="36" t="s">
        <v>2521</v>
      </c>
      <c r="E55" s="9"/>
      <c r="F55" s="9" t="s">
        <v>645</v>
      </c>
      <c r="G55" s="81">
        <v>3</v>
      </c>
      <c r="H55" s="28"/>
      <c r="I55" s="28"/>
      <c r="J55" s="29"/>
      <c r="K55" s="88"/>
      <c r="L55" s="19"/>
    </row>
    <row r="56" spans="1:13" ht="18">
      <c r="A56" s="30"/>
      <c r="B56" s="31"/>
      <c r="C56" s="153" t="s">
        <v>2533</v>
      </c>
      <c r="D56" s="36" t="s">
        <v>2522</v>
      </c>
      <c r="E56" s="9"/>
      <c r="F56" s="9" t="s">
        <v>128</v>
      </c>
      <c r="G56" s="81">
        <v>2</v>
      </c>
      <c r="H56" s="28"/>
      <c r="I56" s="28"/>
      <c r="J56" s="29"/>
      <c r="K56" s="88"/>
      <c r="L56" s="19"/>
    </row>
    <row r="57" spans="1:13" ht="18">
      <c r="A57" s="30"/>
      <c r="B57" s="31"/>
      <c r="C57" s="153" t="s">
        <v>2534</v>
      </c>
      <c r="D57" s="36" t="s">
        <v>2523</v>
      </c>
      <c r="E57" s="9"/>
      <c r="F57" s="9" t="s">
        <v>40</v>
      </c>
      <c r="G57" s="81">
        <v>1</v>
      </c>
      <c r="H57" s="28"/>
      <c r="I57" s="28"/>
      <c r="J57" s="29"/>
      <c r="K57" s="88"/>
      <c r="L57" s="19"/>
    </row>
    <row r="58" spans="1:13" ht="16.5" customHeight="1">
      <c r="A58" s="271"/>
      <c r="B58" s="272"/>
      <c r="C58" s="64"/>
      <c r="D58" s="65"/>
      <c r="E58" s="66"/>
      <c r="F58" s="66"/>
      <c r="G58" s="273"/>
      <c r="H58" s="273"/>
      <c r="I58" s="273"/>
      <c r="J58" s="273"/>
      <c r="K58" s="141"/>
      <c r="L58" s="66"/>
      <c r="M58" s="37"/>
    </row>
    <row r="59" spans="1:13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  <c r="M59" s="37"/>
    </row>
    <row r="60" spans="1:13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  <c r="M60" s="37"/>
    </row>
    <row r="61" spans="1:13" ht="18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  <c r="M61" s="37"/>
    </row>
    <row r="62" spans="1:13" ht="18">
      <c r="A62" s="59"/>
      <c r="B62" s="274"/>
      <c r="C62" s="60"/>
      <c r="D62" s="61"/>
      <c r="E62" s="62"/>
      <c r="F62" s="62"/>
      <c r="G62" s="38"/>
      <c r="H62" s="38"/>
      <c r="I62" s="38"/>
      <c r="J62" s="38"/>
      <c r="K62" s="275"/>
      <c r="L62" s="62"/>
      <c r="M62" s="37"/>
    </row>
    <row r="63" spans="1:13" ht="18">
      <c r="A63" s="59"/>
      <c r="B63" s="274"/>
      <c r="C63" s="60"/>
      <c r="D63" s="61"/>
      <c r="E63" s="62"/>
      <c r="F63" s="62"/>
      <c r="G63" s="38"/>
      <c r="H63" s="38"/>
      <c r="I63" s="38"/>
      <c r="J63" s="38"/>
      <c r="K63" s="275"/>
      <c r="L63" s="62"/>
      <c r="M63" s="37"/>
    </row>
    <row r="64" spans="1:13" ht="18">
      <c r="A64" s="59"/>
      <c r="B64" s="274"/>
      <c r="C64" s="60"/>
      <c r="D64" s="61"/>
      <c r="E64" s="62"/>
      <c r="F64" s="62"/>
      <c r="G64" s="38"/>
      <c r="H64" s="38"/>
      <c r="I64" s="38"/>
      <c r="J64" s="38"/>
      <c r="K64" s="275"/>
      <c r="L64" s="62"/>
      <c r="M64" s="37"/>
    </row>
    <row r="65" spans="1:13" ht="18">
      <c r="A65" s="353" t="s">
        <v>0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</row>
    <row r="66" spans="1:13" ht="18">
      <c r="A66" s="353" t="s">
        <v>2594</v>
      </c>
      <c r="B66" s="353"/>
      <c r="C66" s="353"/>
      <c r="D66" s="353"/>
      <c r="E66" s="353"/>
      <c r="F66" s="353"/>
      <c r="G66" s="353"/>
      <c r="H66" s="353"/>
      <c r="I66" s="353"/>
      <c r="J66" s="353"/>
      <c r="K66" s="353"/>
      <c r="L66" s="353"/>
    </row>
    <row r="67" spans="1:13" ht="18">
      <c r="A67" s="354" t="s">
        <v>2554</v>
      </c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</row>
    <row r="68" spans="1:13" ht="18">
      <c r="A68" s="10" t="s">
        <v>1</v>
      </c>
      <c r="B68" s="26" t="s">
        <v>2</v>
      </c>
      <c r="C68" s="11" t="s">
        <v>3</v>
      </c>
      <c r="D68" s="355" t="s">
        <v>4</v>
      </c>
      <c r="E68" s="355" t="s">
        <v>654</v>
      </c>
      <c r="F68" s="357" t="s">
        <v>5</v>
      </c>
      <c r="G68" s="358"/>
      <c r="H68" s="358"/>
      <c r="I68" s="358"/>
      <c r="J68" s="359"/>
      <c r="K68" s="360" t="s">
        <v>9</v>
      </c>
      <c r="L68" s="366" t="s">
        <v>6</v>
      </c>
    </row>
    <row r="69" spans="1:13" ht="18">
      <c r="A69" s="12"/>
      <c r="B69" s="27" t="s">
        <v>7</v>
      </c>
      <c r="C69" s="13" t="s">
        <v>8</v>
      </c>
      <c r="D69" s="356"/>
      <c r="E69" s="356"/>
      <c r="F69" s="8" t="s">
        <v>32</v>
      </c>
      <c r="G69" s="8" t="s">
        <v>33</v>
      </c>
      <c r="H69" s="8" t="s">
        <v>34</v>
      </c>
      <c r="I69" s="8" t="s">
        <v>35</v>
      </c>
      <c r="J69" s="21" t="s">
        <v>37</v>
      </c>
      <c r="K69" s="361"/>
      <c r="L69" s="366"/>
    </row>
    <row r="70" spans="1:13" ht="18">
      <c r="A70" s="30"/>
      <c r="B70" s="112"/>
      <c r="C70" s="153" t="s">
        <v>2535</v>
      </c>
      <c r="D70" s="36" t="s">
        <v>2524</v>
      </c>
      <c r="E70" s="9"/>
      <c r="F70" s="9" t="s">
        <v>646</v>
      </c>
      <c r="G70" s="81">
        <v>1</v>
      </c>
      <c r="H70" s="28"/>
      <c r="I70" s="28"/>
      <c r="J70" s="39"/>
      <c r="K70" s="70"/>
      <c r="L70" s="9"/>
    </row>
    <row r="71" spans="1:13" ht="18">
      <c r="A71" s="30"/>
      <c r="B71" s="173"/>
      <c r="C71" s="153" t="s">
        <v>2536</v>
      </c>
      <c r="D71" s="57" t="s">
        <v>2525</v>
      </c>
      <c r="E71" s="58"/>
      <c r="F71" s="58" t="s">
        <v>128</v>
      </c>
      <c r="G71" s="81">
        <v>2</v>
      </c>
      <c r="H71" s="28"/>
      <c r="I71" s="28"/>
      <c r="J71" s="39"/>
      <c r="K71" s="70"/>
      <c r="L71" s="58"/>
    </row>
    <row r="72" spans="1:13" ht="18">
      <c r="A72" s="30"/>
      <c r="B72" s="230"/>
      <c r="C72" s="153" t="s">
        <v>2537</v>
      </c>
      <c r="D72" s="16" t="s">
        <v>2526</v>
      </c>
      <c r="E72" s="17"/>
      <c r="F72" s="17" t="s">
        <v>43</v>
      </c>
      <c r="G72" s="81">
        <v>1</v>
      </c>
      <c r="H72" s="28"/>
      <c r="I72" s="28"/>
      <c r="J72" s="29"/>
      <c r="K72" s="231"/>
      <c r="L72" s="17"/>
    </row>
    <row r="73" spans="1:13" ht="18">
      <c r="A73" s="30"/>
      <c r="B73" s="230"/>
      <c r="C73" s="153" t="s">
        <v>2538</v>
      </c>
      <c r="D73" s="16" t="s">
        <v>2527</v>
      </c>
      <c r="E73" s="17"/>
      <c r="F73" s="17" t="s">
        <v>40</v>
      </c>
      <c r="G73" s="81">
        <v>1</v>
      </c>
      <c r="H73" s="28"/>
      <c r="I73" s="28"/>
      <c r="J73" s="29"/>
      <c r="K73" s="231"/>
      <c r="L73" s="17"/>
    </row>
    <row r="74" spans="1:13" ht="18">
      <c r="A74" s="30"/>
      <c r="B74" s="34"/>
      <c r="C74" s="153" t="s">
        <v>2539</v>
      </c>
      <c r="D74" s="36" t="s">
        <v>2528</v>
      </c>
      <c r="E74" s="9"/>
      <c r="F74" s="9" t="s">
        <v>45</v>
      </c>
      <c r="G74" s="81">
        <v>1</v>
      </c>
      <c r="H74" s="28"/>
      <c r="I74" s="28"/>
      <c r="J74" s="29"/>
      <c r="K74" s="88"/>
      <c r="L74" s="9"/>
      <c r="M74" s="267"/>
    </row>
    <row r="75" spans="1:13" ht="18">
      <c r="A75" s="30">
        <v>15</v>
      </c>
      <c r="B75" s="46">
        <v>15794</v>
      </c>
      <c r="C75" s="35" t="s">
        <v>391</v>
      </c>
      <c r="D75" s="36" t="s">
        <v>392</v>
      </c>
      <c r="E75" s="9" t="s">
        <v>36</v>
      </c>
      <c r="F75" s="9" t="s">
        <v>268</v>
      </c>
      <c r="G75" s="81">
        <v>1</v>
      </c>
      <c r="H75" s="4"/>
      <c r="I75" s="4"/>
      <c r="J75" s="4">
        <v>3</v>
      </c>
      <c r="K75" s="71">
        <v>29960</v>
      </c>
      <c r="L75" s="74">
        <v>511512515514</v>
      </c>
    </row>
    <row r="76" spans="1:13" ht="18">
      <c r="A76" s="30">
        <v>16</v>
      </c>
      <c r="B76" s="46">
        <v>16136</v>
      </c>
      <c r="C76" s="35" t="s">
        <v>401</v>
      </c>
      <c r="D76" s="35" t="s">
        <v>402</v>
      </c>
      <c r="E76" s="9" t="s">
        <v>51</v>
      </c>
      <c r="F76" s="9" t="s">
        <v>403</v>
      </c>
      <c r="G76" s="81">
        <v>5</v>
      </c>
      <c r="H76" s="81"/>
      <c r="I76" s="4"/>
      <c r="J76" s="4">
        <v>3</v>
      </c>
      <c r="K76" s="71">
        <v>11770</v>
      </c>
      <c r="L76" s="74">
        <v>511512514</v>
      </c>
    </row>
    <row r="77" spans="1:13" ht="18">
      <c r="A77" s="30">
        <v>17</v>
      </c>
      <c r="B77" s="46">
        <v>43892</v>
      </c>
      <c r="C77" s="35" t="s">
        <v>1949</v>
      </c>
      <c r="D77" s="36" t="s">
        <v>1950</v>
      </c>
      <c r="E77" s="9" t="s">
        <v>51</v>
      </c>
      <c r="F77" s="9" t="s">
        <v>368</v>
      </c>
      <c r="G77" s="9"/>
      <c r="H77" s="81"/>
      <c r="I77" s="81"/>
      <c r="J77" s="81">
        <v>2</v>
      </c>
      <c r="K77" s="71">
        <v>1000</v>
      </c>
      <c r="L77" s="9"/>
      <c r="M77" s="37"/>
    </row>
    <row r="78" spans="1:13" ht="18">
      <c r="A78" s="30">
        <v>18</v>
      </c>
      <c r="B78" s="46" t="s">
        <v>1951</v>
      </c>
      <c r="C78" s="35" t="s">
        <v>1952</v>
      </c>
      <c r="D78" s="36" t="s">
        <v>1953</v>
      </c>
      <c r="E78" s="9" t="s">
        <v>51</v>
      </c>
      <c r="F78" s="9" t="s">
        <v>370</v>
      </c>
      <c r="G78" s="9"/>
      <c r="H78" s="81"/>
      <c r="I78" s="81"/>
      <c r="J78" s="4">
        <v>1</v>
      </c>
      <c r="K78" s="71">
        <v>292</v>
      </c>
      <c r="L78" s="9"/>
      <c r="M78" s="37"/>
    </row>
    <row r="79" spans="1:13" ht="18">
      <c r="A79" s="30">
        <v>19</v>
      </c>
      <c r="B79" s="46">
        <v>46084</v>
      </c>
      <c r="C79" s="35" t="s">
        <v>371</v>
      </c>
      <c r="D79" s="36" t="s">
        <v>372</v>
      </c>
      <c r="E79" s="9" t="s">
        <v>51</v>
      </c>
      <c r="F79" s="9" t="s">
        <v>373</v>
      </c>
      <c r="G79" s="9"/>
      <c r="H79" s="81"/>
      <c r="I79" s="81"/>
      <c r="J79" s="1">
        <v>1</v>
      </c>
      <c r="K79" s="71">
        <v>2550</v>
      </c>
      <c r="L79" s="9" t="s">
        <v>439</v>
      </c>
      <c r="M79" s="37"/>
    </row>
    <row r="80" spans="1:13" ht="18">
      <c r="A80" s="30">
        <v>20</v>
      </c>
      <c r="B80" s="46" t="s">
        <v>1954</v>
      </c>
      <c r="C80" s="35" t="s">
        <v>1955</v>
      </c>
      <c r="D80" s="36" t="s">
        <v>1956</v>
      </c>
      <c r="E80" s="9" t="s">
        <v>51</v>
      </c>
      <c r="F80" s="9" t="s">
        <v>370</v>
      </c>
      <c r="G80" s="81"/>
      <c r="H80" s="81"/>
      <c r="I80" s="81"/>
      <c r="J80" s="81">
        <v>1</v>
      </c>
      <c r="K80" s="71">
        <v>1500</v>
      </c>
      <c r="L80" s="229"/>
      <c r="M80" s="37"/>
    </row>
    <row r="81" spans="1:13" ht="18">
      <c r="A81" s="30">
        <v>21</v>
      </c>
      <c r="B81" s="46" t="s">
        <v>1954</v>
      </c>
      <c r="C81" s="35" t="s">
        <v>1957</v>
      </c>
      <c r="D81" s="36" t="s">
        <v>1958</v>
      </c>
      <c r="E81" s="9" t="s">
        <v>51</v>
      </c>
      <c r="F81" s="9" t="s">
        <v>1959</v>
      </c>
      <c r="G81" s="81"/>
      <c r="H81" s="81"/>
      <c r="I81" s="81"/>
      <c r="J81" s="81">
        <v>4</v>
      </c>
      <c r="K81" s="71">
        <v>530</v>
      </c>
      <c r="L81" s="229"/>
      <c r="M81" s="37"/>
    </row>
    <row r="82" spans="1:13" ht="18">
      <c r="A82" s="30">
        <v>22</v>
      </c>
      <c r="B82" s="46">
        <v>46705</v>
      </c>
      <c r="C82" s="35" t="s">
        <v>1960</v>
      </c>
      <c r="D82" s="36" t="s">
        <v>1961</v>
      </c>
      <c r="E82" s="9" t="s">
        <v>51</v>
      </c>
      <c r="F82" s="9" t="s">
        <v>369</v>
      </c>
      <c r="G82" s="81"/>
      <c r="H82" s="81"/>
      <c r="I82" s="81"/>
      <c r="J82" s="81">
        <v>1</v>
      </c>
      <c r="K82" s="71">
        <v>3000</v>
      </c>
      <c r="L82" s="229"/>
      <c r="M82" s="37"/>
    </row>
    <row r="83" spans="1:13" ht="18">
      <c r="A83" s="30">
        <v>23</v>
      </c>
      <c r="B83" s="46">
        <v>47384</v>
      </c>
      <c r="C83" s="35" t="s">
        <v>1962</v>
      </c>
      <c r="D83" s="36" t="s">
        <v>1963</v>
      </c>
      <c r="E83" s="9" t="s">
        <v>51</v>
      </c>
      <c r="F83" s="9" t="s">
        <v>369</v>
      </c>
      <c r="G83" s="81"/>
      <c r="H83" s="81"/>
      <c r="I83" s="81"/>
      <c r="J83" s="81">
        <v>1</v>
      </c>
      <c r="K83" s="71">
        <v>910</v>
      </c>
      <c r="L83" s="229"/>
      <c r="M83" s="37"/>
    </row>
    <row r="84" spans="1:13" ht="18">
      <c r="A84" s="30">
        <v>24</v>
      </c>
      <c r="B84" s="46">
        <v>47390</v>
      </c>
      <c r="C84" s="35" t="s">
        <v>1964</v>
      </c>
      <c r="D84" s="36" t="s">
        <v>1965</v>
      </c>
      <c r="E84" s="9" t="s">
        <v>51</v>
      </c>
      <c r="F84" s="9" t="s">
        <v>373</v>
      </c>
      <c r="G84" s="81"/>
      <c r="H84" s="81"/>
      <c r="I84" s="81"/>
      <c r="J84" s="81">
        <v>1</v>
      </c>
      <c r="K84" s="71">
        <v>12500</v>
      </c>
      <c r="L84" s="9"/>
      <c r="M84" s="37"/>
    </row>
    <row r="85" spans="1:13" ht="18">
      <c r="A85" s="30">
        <v>25</v>
      </c>
      <c r="B85" s="46" t="s">
        <v>1966</v>
      </c>
      <c r="C85" s="35" t="s">
        <v>1967</v>
      </c>
      <c r="D85" s="35" t="s">
        <v>1968</v>
      </c>
      <c r="E85" s="9" t="s">
        <v>51</v>
      </c>
      <c r="F85" s="9" t="s">
        <v>374</v>
      </c>
      <c r="G85" s="81"/>
      <c r="H85" s="81"/>
      <c r="I85" s="81"/>
      <c r="J85" s="81">
        <v>1</v>
      </c>
      <c r="K85" s="71">
        <v>8000</v>
      </c>
      <c r="L85" s="229"/>
      <c r="M85" s="37"/>
    </row>
    <row r="86" spans="1:13" ht="18">
      <c r="A86" s="30">
        <v>26</v>
      </c>
      <c r="B86" s="109">
        <v>11018</v>
      </c>
      <c r="C86" s="35" t="s">
        <v>1969</v>
      </c>
      <c r="D86" s="36" t="s">
        <v>280</v>
      </c>
      <c r="E86" s="9" t="s">
        <v>51</v>
      </c>
      <c r="F86" s="9" t="s">
        <v>376</v>
      </c>
      <c r="G86" s="81"/>
      <c r="H86" s="81"/>
      <c r="I86" s="81"/>
      <c r="J86" s="81">
        <v>20</v>
      </c>
      <c r="K86" s="71">
        <v>130</v>
      </c>
      <c r="L86" s="229"/>
      <c r="M86" s="37"/>
    </row>
    <row r="87" spans="1:13" ht="18">
      <c r="A87" s="30">
        <v>27</v>
      </c>
      <c r="B87" s="109">
        <v>11171</v>
      </c>
      <c r="C87" s="35" t="s">
        <v>1970</v>
      </c>
      <c r="D87" s="36" t="s">
        <v>280</v>
      </c>
      <c r="E87" s="9" t="s">
        <v>51</v>
      </c>
      <c r="F87" s="9" t="s">
        <v>376</v>
      </c>
      <c r="G87" s="81"/>
      <c r="H87" s="81"/>
      <c r="I87" s="81"/>
      <c r="J87" s="81">
        <v>20</v>
      </c>
      <c r="K87" s="114">
        <v>65</v>
      </c>
      <c r="L87" s="229"/>
      <c r="M87" s="38"/>
    </row>
    <row r="88" spans="1:13" ht="18">
      <c r="A88" s="30">
        <v>28</v>
      </c>
      <c r="B88" s="109">
        <v>11190</v>
      </c>
      <c r="C88" s="35" t="s">
        <v>1971</v>
      </c>
      <c r="D88" s="36" t="s">
        <v>1972</v>
      </c>
      <c r="E88" s="9" t="s">
        <v>51</v>
      </c>
      <c r="F88" s="9" t="s">
        <v>369</v>
      </c>
      <c r="G88" s="81"/>
      <c r="H88" s="81"/>
      <c r="I88" s="81"/>
      <c r="J88" s="81">
        <v>1</v>
      </c>
      <c r="K88" s="71">
        <v>1335</v>
      </c>
      <c r="L88" s="229"/>
      <c r="M88" s="38"/>
    </row>
    <row r="89" spans="1:13" ht="12" customHeight="1">
      <c r="A89" s="271"/>
      <c r="B89" s="272"/>
      <c r="C89" s="64"/>
      <c r="D89" s="65"/>
      <c r="E89" s="66"/>
      <c r="F89" s="66"/>
      <c r="G89" s="273"/>
      <c r="H89" s="273"/>
      <c r="I89" s="273"/>
      <c r="J89" s="273"/>
      <c r="K89" s="141"/>
      <c r="L89" s="66"/>
      <c r="M89" s="37"/>
    </row>
    <row r="90" spans="1:13" ht="18">
      <c r="A90" s="59"/>
      <c r="B90" s="274"/>
      <c r="C90" s="60"/>
      <c r="D90" s="61"/>
      <c r="E90" s="62"/>
      <c r="F90" s="62"/>
      <c r="G90" s="38"/>
      <c r="H90" s="38"/>
      <c r="I90" s="38"/>
      <c r="J90" s="38"/>
      <c r="K90" s="275"/>
      <c r="L90" s="62"/>
      <c r="M90" s="37"/>
    </row>
    <row r="91" spans="1:13" ht="18">
      <c r="A91" s="59"/>
      <c r="B91" s="274"/>
      <c r="C91" s="60"/>
      <c r="D91" s="61"/>
      <c r="E91" s="62"/>
      <c r="F91" s="62"/>
      <c r="G91" s="38"/>
      <c r="H91" s="38"/>
      <c r="I91" s="38"/>
      <c r="J91" s="38"/>
      <c r="K91" s="275"/>
      <c r="L91" s="62"/>
      <c r="M91" s="37"/>
    </row>
    <row r="92" spans="1:13" ht="18">
      <c r="A92" s="59"/>
      <c r="B92" s="274"/>
      <c r="C92" s="60"/>
      <c r="D92" s="61"/>
      <c r="E92" s="62"/>
      <c r="F92" s="62"/>
      <c r="G92" s="38"/>
      <c r="H92" s="38"/>
      <c r="I92" s="38"/>
      <c r="J92" s="38"/>
      <c r="K92" s="275"/>
      <c r="L92" s="62"/>
      <c r="M92" s="37"/>
    </row>
    <row r="93" spans="1:13" ht="18">
      <c r="A93" s="59"/>
      <c r="B93" s="274"/>
      <c r="C93" s="60"/>
      <c r="D93" s="61"/>
      <c r="E93" s="62"/>
      <c r="F93" s="62"/>
      <c r="G93" s="38"/>
      <c r="H93" s="38"/>
      <c r="I93" s="38"/>
      <c r="J93" s="38"/>
      <c r="K93" s="275"/>
      <c r="L93" s="62"/>
      <c r="M93" s="37"/>
    </row>
    <row r="94" spans="1:13" ht="18">
      <c r="A94" s="59"/>
      <c r="B94" s="274"/>
      <c r="C94" s="60"/>
      <c r="D94" s="61"/>
      <c r="E94" s="62"/>
      <c r="F94" s="62"/>
      <c r="G94" s="38"/>
      <c r="H94" s="38"/>
      <c r="I94" s="38"/>
      <c r="J94" s="38"/>
      <c r="K94" s="275"/>
      <c r="L94" s="62"/>
      <c r="M94" s="37"/>
    </row>
    <row r="95" spans="1:13" ht="18">
      <c r="A95" s="59"/>
      <c r="B95" s="274"/>
      <c r="C95" s="60"/>
      <c r="D95" s="61"/>
      <c r="E95" s="62"/>
      <c r="F95" s="62"/>
      <c r="G95" s="38"/>
      <c r="H95" s="38"/>
      <c r="I95" s="38"/>
      <c r="J95" s="38"/>
      <c r="K95" s="275"/>
      <c r="L95" s="62"/>
      <c r="M95" s="37"/>
    </row>
    <row r="96" spans="1:13" ht="18">
      <c r="A96" s="353" t="s">
        <v>0</v>
      </c>
      <c r="B96" s="353"/>
      <c r="C96" s="353"/>
      <c r="D96" s="353"/>
      <c r="E96" s="353"/>
      <c r="F96" s="353"/>
      <c r="G96" s="353"/>
      <c r="H96" s="353"/>
      <c r="I96" s="353"/>
      <c r="J96" s="353"/>
      <c r="K96" s="353"/>
      <c r="L96" s="353"/>
    </row>
    <row r="97" spans="1:13" ht="18">
      <c r="A97" s="353" t="s">
        <v>2594</v>
      </c>
      <c r="B97" s="353"/>
      <c r="C97" s="353"/>
      <c r="D97" s="353"/>
      <c r="E97" s="353"/>
      <c r="F97" s="353"/>
      <c r="G97" s="353"/>
      <c r="H97" s="353"/>
      <c r="I97" s="353"/>
      <c r="J97" s="353"/>
      <c r="K97" s="353"/>
      <c r="L97" s="353"/>
    </row>
    <row r="98" spans="1:13" ht="18">
      <c r="A98" s="354" t="s">
        <v>2554</v>
      </c>
      <c r="B98" s="354"/>
      <c r="C98" s="354"/>
      <c r="D98" s="354"/>
      <c r="E98" s="354"/>
      <c r="F98" s="354"/>
      <c r="G98" s="354"/>
      <c r="H98" s="354"/>
      <c r="I98" s="354"/>
      <c r="J98" s="354"/>
      <c r="K98" s="354"/>
      <c r="L98" s="354"/>
    </row>
    <row r="99" spans="1:13" ht="18">
      <c r="A99" s="10" t="s">
        <v>1</v>
      </c>
      <c r="B99" s="26" t="s">
        <v>2</v>
      </c>
      <c r="C99" s="11" t="s">
        <v>3</v>
      </c>
      <c r="D99" s="355" t="s">
        <v>4</v>
      </c>
      <c r="E99" s="355" t="s">
        <v>654</v>
      </c>
      <c r="F99" s="357" t="s">
        <v>5</v>
      </c>
      <c r="G99" s="358"/>
      <c r="H99" s="358"/>
      <c r="I99" s="358"/>
      <c r="J99" s="359"/>
      <c r="K99" s="360" t="s">
        <v>9</v>
      </c>
      <c r="L99" s="366" t="s">
        <v>6</v>
      </c>
    </row>
    <row r="100" spans="1:13" ht="18">
      <c r="A100" s="12"/>
      <c r="B100" s="27" t="s">
        <v>7</v>
      </c>
      <c r="C100" s="13" t="s">
        <v>8</v>
      </c>
      <c r="D100" s="356"/>
      <c r="E100" s="356"/>
      <c r="F100" s="8" t="s">
        <v>32</v>
      </c>
      <c r="G100" s="8" t="s">
        <v>33</v>
      </c>
      <c r="H100" s="8" t="s">
        <v>34</v>
      </c>
      <c r="I100" s="8" t="s">
        <v>35</v>
      </c>
      <c r="J100" s="21" t="s">
        <v>37</v>
      </c>
      <c r="K100" s="361"/>
      <c r="L100" s="366"/>
    </row>
    <row r="101" spans="1:13" ht="18">
      <c r="A101" s="30">
        <v>29</v>
      </c>
      <c r="B101" s="109">
        <v>11225</v>
      </c>
      <c r="C101" s="35" t="s">
        <v>1973</v>
      </c>
      <c r="D101" s="36" t="s">
        <v>1974</v>
      </c>
      <c r="E101" s="9" t="s">
        <v>51</v>
      </c>
      <c r="F101" s="9" t="s">
        <v>373</v>
      </c>
      <c r="G101" s="81"/>
      <c r="H101" s="81"/>
      <c r="I101" s="81"/>
      <c r="J101" s="4">
        <v>1</v>
      </c>
      <c r="K101" s="71">
        <v>4500</v>
      </c>
      <c r="L101" s="229"/>
      <c r="M101" s="38"/>
    </row>
    <row r="102" spans="1:13" ht="18">
      <c r="A102" s="30">
        <v>30</v>
      </c>
      <c r="B102" s="109">
        <v>11616</v>
      </c>
      <c r="C102" s="35" t="s">
        <v>377</v>
      </c>
      <c r="D102" s="36" t="s">
        <v>378</v>
      </c>
      <c r="E102" s="9" t="s">
        <v>51</v>
      </c>
      <c r="F102" s="9" t="s">
        <v>373</v>
      </c>
      <c r="G102" s="28"/>
      <c r="H102" s="28"/>
      <c r="I102" s="28"/>
      <c r="J102" s="1">
        <v>1</v>
      </c>
      <c r="K102" s="71">
        <v>2250</v>
      </c>
      <c r="L102" s="219">
        <v>511</v>
      </c>
      <c r="M102" s="38"/>
    </row>
    <row r="103" spans="1:13" ht="18">
      <c r="A103" s="30">
        <v>31</v>
      </c>
      <c r="B103" s="109" t="s">
        <v>1978</v>
      </c>
      <c r="C103" s="35" t="s">
        <v>1979</v>
      </c>
      <c r="D103" s="35" t="s">
        <v>1977</v>
      </c>
      <c r="E103" s="9" t="s">
        <v>51</v>
      </c>
      <c r="F103" s="9" t="s">
        <v>216</v>
      </c>
      <c r="G103" s="81"/>
      <c r="H103" s="81"/>
      <c r="I103" s="4"/>
      <c r="J103" s="4">
        <v>1</v>
      </c>
      <c r="K103" s="71">
        <v>250</v>
      </c>
      <c r="L103" s="229"/>
    </row>
    <row r="104" spans="1:13" ht="18">
      <c r="A104" s="30">
        <v>32</v>
      </c>
      <c r="B104" s="109" t="s">
        <v>1975</v>
      </c>
      <c r="C104" s="35" t="s">
        <v>1976</v>
      </c>
      <c r="D104" s="36" t="s">
        <v>1977</v>
      </c>
      <c r="E104" s="9" t="s">
        <v>51</v>
      </c>
      <c r="F104" s="9" t="s">
        <v>216</v>
      </c>
      <c r="G104" s="81"/>
      <c r="H104" s="81"/>
      <c r="I104" s="81"/>
      <c r="J104" s="81">
        <v>1</v>
      </c>
      <c r="K104" s="71">
        <v>180</v>
      </c>
      <c r="L104" s="229"/>
    </row>
    <row r="105" spans="1:13" ht="18">
      <c r="A105" s="30">
        <v>33</v>
      </c>
      <c r="B105" s="109" t="s">
        <v>379</v>
      </c>
      <c r="C105" s="35" t="s">
        <v>380</v>
      </c>
      <c r="D105" s="35" t="s">
        <v>381</v>
      </c>
      <c r="E105" s="9" t="s">
        <v>51</v>
      </c>
      <c r="F105" s="9" t="s">
        <v>46</v>
      </c>
      <c r="G105" s="81"/>
      <c r="H105" s="81"/>
      <c r="I105" s="81"/>
      <c r="J105" s="81">
        <v>1</v>
      </c>
      <c r="K105" s="71">
        <v>1200</v>
      </c>
      <c r="L105" s="219">
        <v>514</v>
      </c>
    </row>
    <row r="106" spans="1:13" ht="18">
      <c r="A106" s="30">
        <v>34</v>
      </c>
      <c r="B106" s="109" t="s">
        <v>1978</v>
      </c>
      <c r="C106" s="35" t="s">
        <v>1980</v>
      </c>
      <c r="D106" s="35" t="s">
        <v>1981</v>
      </c>
      <c r="E106" s="9" t="s">
        <v>51</v>
      </c>
      <c r="F106" s="9" t="s">
        <v>46</v>
      </c>
      <c r="G106" s="81"/>
      <c r="H106" s="81"/>
      <c r="I106" s="4"/>
      <c r="J106" s="4">
        <v>1</v>
      </c>
      <c r="K106" s="71">
        <v>3500</v>
      </c>
      <c r="L106" s="229"/>
    </row>
    <row r="107" spans="1:13" ht="18">
      <c r="A107" s="30">
        <v>35</v>
      </c>
      <c r="B107" s="194">
        <v>13726</v>
      </c>
      <c r="C107" s="56" t="s">
        <v>1982</v>
      </c>
      <c r="D107" s="57" t="s">
        <v>1983</v>
      </c>
      <c r="E107" s="58" t="s">
        <v>51</v>
      </c>
      <c r="F107" s="58" t="s">
        <v>1959</v>
      </c>
      <c r="G107" s="81"/>
      <c r="H107" s="81"/>
      <c r="I107" s="4"/>
      <c r="J107" s="4">
        <v>4</v>
      </c>
      <c r="K107" s="71">
        <v>1495</v>
      </c>
      <c r="L107" s="229"/>
    </row>
    <row r="108" spans="1:13" ht="18">
      <c r="A108" s="30">
        <v>36</v>
      </c>
      <c r="B108" s="109">
        <v>13726</v>
      </c>
      <c r="C108" s="35" t="s">
        <v>1984</v>
      </c>
      <c r="D108" s="36" t="s">
        <v>1985</v>
      </c>
      <c r="E108" s="9" t="s">
        <v>51</v>
      </c>
      <c r="F108" s="9" t="s">
        <v>40</v>
      </c>
      <c r="G108" s="81"/>
      <c r="H108" s="81"/>
      <c r="I108" s="4"/>
      <c r="J108" s="4">
        <v>1</v>
      </c>
      <c r="K108" s="71">
        <v>25420</v>
      </c>
      <c r="L108" s="229"/>
    </row>
    <row r="109" spans="1:13" ht="18">
      <c r="A109" s="30">
        <v>37</v>
      </c>
      <c r="B109" s="109">
        <v>13726</v>
      </c>
      <c r="C109" s="35" t="s">
        <v>1986</v>
      </c>
      <c r="D109" s="36" t="s">
        <v>1987</v>
      </c>
      <c r="E109" s="9" t="s">
        <v>51</v>
      </c>
      <c r="F109" s="9" t="s">
        <v>1988</v>
      </c>
      <c r="G109" s="81"/>
      <c r="H109" s="81"/>
      <c r="I109" s="81"/>
      <c r="J109" s="81">
        <v>1</v>
      </c>
      <c r="K109" s="71">
        <v>18691</v>
      </c>
      <c r="L109" s="229"/>
    </row>
    <row r="110" spans="1:13" ht="18">
      <c r="A110" s="30">
        <v>38</v>
      </c>
      <c r="B110" s="109">
        <v>13726</v>
      </c>
      <c r="C110" s="35" t="s">
        <v>1989</v>
      </c>
      <c r="D110" s="35" t="s">
        <v>1990</v>
      </c>
      <c r="E110" s="9" t="s">
        <v>51</v>
      </c>
      <c r="F110" s="9" t="s">
        <v>166</v>
      </c>
      <c r="G110" s="81"/>
      <c r="H110" s="4"/>
      <c r="I110" s="81"/>
      <c r="J110" s="81">
        <v>4</v>
      </c>
      <c r="K110" s="71">
        <v>3271</v>
      </c>
      <c r="L110" s="9"/>
    </row>
    <row r="111" spans="1:13" ht="18">
      <c r="A111" s="30">
        <v>39</v>
      </c>
      <c r="B111" s="109">
        <v>14487</v>
      </c>
      <c r="C111" s="35" t="s">
        <v>1991</v>
      </c>
      <c r="D111" s="36" t="s">
        <v>1992</v>
      </c>
      <c r="E111" s="9" t="s">
        <v>51</v>
      </c>
      <c r="F111" s="9" t="s">
        <v>1993</v>
      </c>
      <c r="G111" s="81"/>
      <c r="H111" s="4"/>
      <c r="I111" s="4"/>
      <c r="J111" s="4">
        <v>6</v>
      </c>
      <c r="K111" s="71">
        <v>2950</v>
      </c>
      <c r="L111" s="9"/>
    </row>
    <row r="112" spans="1:13" ht="18">
      <c r="A112" s="30">
        <v>40</v>
      </c>
      <c r="B112" s="109">
        <v>14500</v>
      </c>
      <c r="C112" s="35" t="s">
        <v>1994</v>
      </c>
      <c r="D112" s="36" t="s">
        <v>1995</v>
      </c>
      <c r="E112" s="9" t="s">
        <v>51</v>
      </c>
      <c r="F112" s="9" t="s">
        <v>40</v>
      </c>
      <c r="G112" s="81"/>
      <c r="H112" s="4"/>
      <c r="I112" s="4"/>
      <c r="J112" s="4">
        <v>1</v>
      </c>
      <c r="K112" s="71">
        <v>10000</v>
      </c>
      <c r="L112" s="9"/>
    </row>
    <row r="113" spans="1:13" ht="18">
      <c r="A113" s="30">
        <v>41</v>
      </c>
      <c r="B113" s="109">
        <v>14500</v>
      </c>
      <c r="C113" s="35" t="s">
        <v>383</v>
      </c>
      <c r="D113" s="36" t="s">
        <v>384</v>
      </c>
      <c r="E113" s="9" t="s">
        <v>51</v>
      </c>
      <c r="F113" s="9" t="s">
        <v>40</v>
      </c>
      <c r="G113" s="28"/>
      <c r="H113" s="39"/>
      <c r="I113" s="39"/>
      <c r="J113" s="4">
        <v>1</v>
      </c>
      <c r="K113" s="71">
        <v>26600</v>
      </c>
      <c r="L113" s="9">
        <v>511</v>
      </c>
    </row>
    <row r="114" spans="1:13" ht="18">
      <c r="A114" s="30">
        <v>42</v>
      </c>
      <c r="B114" s="109">
        <v>14535</v>
      </c>
      <c r="C114" s="35" t="s">
        <v>1996</v>
      </c>
      <c r="D114" s="35" t="s">
        <v>1997</v>
      </c>
      <c r="E114" s="9" t="s">
        <v>51</v>
      </c>
      <c r="F114" s="9" t="s">
        <v>40</v>
      </c>
      <c r="G114" s="81"/>
      <c r="H114" s="4"/>
      <c r="I114" s="81"/>
      <c r="J114" s="81">
        <v>1</v>
      </c>
      <c r="K114" s="71">
        <v>2500</v>
      </c>
      <c r="L114" s="9"/>
    </row>
    <row r="115" spans="1:13" ht="18">
      <c r="A115" s="30">
        <v>43</v>
      </c>
      <c r="B115" s="109">
        <v>14535</v>
      </c>
      <c r="C115" s="35" t="s">
        <v>1998</v>
      </c>
      <c r="D115" s="36" t="s">
        <v>1999</v>
      </c>
      <c r="E115" s="9" t="s">
        <v>51</v>
      </c>
      <c r="F115" s="9" t="s">
        <v>40</v>
      </c>
      <c r="G115" s="81"/>
      <c r="H115" s="4"/>
      <c r="I115" s="81"/>
      <c r="J115" s="81">
        <v>1</v>
      </c>
      <c r="K115" s="71">
        <v>6200</v>
      </c>
      <c r="L115" s="9"/>
    </row>
    <row r="116" spans="1:13" ht="18">
      <c r="A116" s="30">
        <v>44</v>
      </c>
      <c r="B116" s="109">
        <v>14535</v>
      </c>
      <c r="C116" s="35" t="s">
        <v>2000</v>
      </c>
      <c r="D116" s="36" t="s">
        <v>2001</v>
      </c>
      <c r="E116" s="9" t="s">
        <v>51</v>
      </c>
      <c r="F116" s="9" t="s">
        <v>45</v>
      </c>
      <c r="G116" s="81"/>
      <c r="H116" s="4"/>
      <c r="I116" s="81"/>
      <c r="J116" s="4">
        <v>1</v>
      </c>
      <c r="K116" s="71">
        <v>79000</v>
      </c>
      <c r="L116" s="9"/>
    </row>
    <row r="117" spans="1:13" ht="18">
      <c r="A117" s="30">
        <v>45</v>
      </c>
      <c r="B117" s="109">
        <v>14535</v>
      </c>
      <c r="C117" s="35" t="s">
        <v>385</v>
      </c>
      <c r="D117" s="35" t="s">
        <v>386</v>
      </c>
      <c r="E117" s="9" t="s">
        <v>51</v>
      </c>
      <c r="F117" s="9" t="s">
        <v>40</v>
      </c>
      <c r="G117" s="28"/>
      <c r="H117" s="28"/>
      <c r="I117" s="28"/>
      <c r="J117" s="1">
        <v>1</v>
      </c>
      <c r="K117" s="71">
        <v>22360</v>
      </c>
      <c r="L117" s="9">
        <v>511</v>
      </c>
    </row>
    <row r="118" spans="1:13" ht="18">
      <c r="A118" s="30">
        <v>46</v>
      </c>
      <c r="B118" s="119">
        <v>15802</v>
      </c>
      <c r="C118" s="195" t="s">
        <v>393</v>
      </c>
      <c r="D118" s="196" t="s">
        <v>394</v>
      </c>
      <c r="E118" s="197" t="s">
        <v>39</v>
      </c>
      <c r="F118" s="197" t="s">
        <v>40</v>
      </c>
      <c r="G118" s="28"/>
      <c r="H118" s="39"/>
      <c r="I118" s="39"/>
      <c r="J118" s="4">
        <v>1</v>
      </c>
      <c r="K118" s="198">
        <v>6000</v>
      </c>
      <c r="L118" s="197">
        <v>512</v>
      </c>
    </row>
    <row r="119" spans="1:13" ht="18">
      <c r="A119" s="30">
        <v>47</v>
      </c>
      <c r="B119" s="46">
        <v>15956</v>
      </c>
      <c r="C119" s="35" t="s">
        <v>395</v>
      </c>
      <c r="D119" s="36" t="s">
        <v>396</v>
      </c>
      <c r="E119" s="9" t="s">
        <v>39</v>
      </c>
      <c r="F119" s="9" t="s">
        <v>397</v>
      </c>
      <c r="G119" s="81"/>
      <c r="H119" s="4"/>
      <c r="I119" s="4"/>
      <c r="J119" s="4">
        <v>1</v>
      </c>
      <c r="K119" s="71">
        <v>5000</v>
      </c>
      <c r="L119" s="9">
        <v>514</v>
      </c>
    </row>
    <row r="120" spans="1:13" ht="18">
      <c r="A120" s="30">
        <v>48</v>
      </c>
      <c r="B120" s="46">
        <v>16006</v>
      </c>
      <c r="C120" s="35" t="s">
        <v>398</v>
      </c>
      <c r="D120" s="36" t="s">
        <v>399</v>
      </c>
      <c r="E120" s="9" t="s">
        <v>36</v>
      </c>
      <c r="F120" s="9" t="s">
        <v>63</v>
      </c>
      <c r="G120" s="28"/>
      <c r="H120" s="28"/>
      <c r="I120" s="28"/>
      <c r="J120" s="1">
        <v>2</v>
      </c>
      <c r="K120" s="71">
        <v>5200</v>
      </c>
      <c r="L120" s="9" t="s">
        <v>400</v>
      </c>
    </row>
    <row r="121" spans="1:13" ht="12" customHeight="1">
      <c r="A121" s="271"/>
      <c r="B121" s="272"/>
      <c r="C121" s="64"/>
      <c r="D121" s="65"/>
      <c r="E121" s="66"/>
      <c r="F121" s="66"/>
      <c r="G121" s="273"/>
      <c r="H121" s="273"/>
      <c r="I121" s="273"/>
      <c r="J121" s="273"/>
      <c r="K121" s="141"/>
      <c r="L121" s="66"/>
      <c r="M121" s="37"/>
    </row>
    <row r="122" spans="1:13" ht="18">
      <c r="A122" s="59"/>
      <c r="B122" s="274"/>
      <c r="C122" s="60"/>
      <c r="D122" s="61"/>
      <c r="E122" s="62"/>
      <c r="F122" s="62"/>
      <c r="G122" s="38"/>
      <c r="H122" s="38"/>
      <c r="I122" s="38"/>
      <c r="J122" s="38"/>
      <c r="K122" s="275"/>
      <c r="L122" s="62"/>
      <c r="M122" s="37"/>
    </row>
    <row r="123" spans="1:13" ht="18">
      <c r="A123" s="59"/>
      <c r="B123" s="274"/>
      <c r="C123" s="60"/>
      <c r="D123" s="61"/>
      <c r="E123" s="62"/>
      <c r="F123" s="62"/>
      <c r="G123" s="38"/>
      <c r="H123" s="38"/>
      <c r="I123" s="38"/>
      <c r="J123" s="38"/>
      <c r="K123" s="275"/>
      <c r="L123" s="62"/>
      <c r="M123" s="37"/>
    </row>
    <row r="124" spans="1:13" ht="18">
      <c r="A124" s="59"/>
      <c r="B124" s="274"/>
      <c r="C124" s="60"/>
      <c r="D124" s="61"/>
      <c r="E124" s="62"/>
      <c r="F124" s="62"/>
      <c r="G124" s="38"/>
      <c r="H124" s="38"/>
      <c r="I124" s="38"/>
      <c r="J124" s="38"/>
      <c r="K124" s="275"/>
      <c r="L124" s="62"/>
      <c r="M124" s="37"/>
    </row>
    <row r="125" spans="1:13" ht="18">
      <c r="A125" s="59"/>
      <c r="B125" s="274"/>
      <c r="C125" s="60"/>
      <c r="D125" s="61"/>
      <c r="E125" s="62"/>
      <c r="F125" s="62"/>
      <c r="G125" s="38"/>
      <c r="H125" s="38"/>
      <c r="I125" s="38"/>
      <c r="J125" s="38"/>
      <c r="K125" s="275"/>
      <c r="L125" s="62"/>
      <c r="M125" s="37"/>
    </row>
    <row r="126" spans="1:13" ht="18">
      <c r="A126" s="59"/>
      <c r="B126" s="274"/>
      <c r="C126" s="60"/>
      <c r="D126" s="61"/>
      <c r="E126" s="62"/>
      <c r="F126" s="62"/>
      <c r="G126" s="38"/>
      <c r="H126" s="38"/>
      <c r="I126" s="38"/>
      <c r="J126" s="38"/>
      <c r="K126" s="275"/>
      <c r="L126" s="62"/>
      <c r="M126" s="37"/>
    </row>
    <row r="127" spans="1:13" ht="18">
      <c r="A127" s="59"/>
      <c r="B127" s="274"/>
      <c r="C127" s="60"/>
      <c r="D127" s="61"/>
      <c r="E127" s="62"/>
      <c r="F127" s="62"/>
      <c r="G127" s="38"/>
      <c r="H127" s="38"/>
      <c r="I127" s="38"/>
      <c r="J127" s="38"/>
      <c r="K127" s="275"/>
      <c r="L127" s="62"/>
      <c r="M127" s="37"/>
    </row>
    <row r="128" spans="1:13" ht="18">
      <c r="A128" s="353" t="s">
        <v>0</v>
      </c>
      <c r="B128" s="353"/>
      <c r="C128" s="353"/>
      <c r="D128" s="353"/>
      <c r="E128" s="353"/>
      <c r="F128" s="353"/>
      <c r="G128" s="353"/>
      <c r="H128" s="353"/>
      <c r="I128" s="353"/>
      <c r="J128" s="353"/>
      <c r="K128" s="353"/>
      <c r="L128" s="353"/>
    </row>
    <row r="129" spans="1:12" ht="18">
      <c r="A129" s="353" t="s">
        <v>2594</v>
      </c>
      <c r="B129" s="353"/>
      <c r="C129" s="353"/>
      <c r="D129" s="353"/>
      <c r="E129" s="353"/>
      <c r="F129" s="353"/>
      <c r="G129" s="353"/>
      <c r="H129" s="353"/>
      <c r="I129" s="353"/>
      <c r="J129" s="353"/>
      <c r="K129" s="353"/>
      <c r="L129" s="353"/>
    </row>
    <row r="130" spans="1:12" ht="18">
      <c r="A130" s="354" t="s">
        <v>2554</v>
      </c>
      <c r="B130" s="354"/>
      <c r="C130" s="354"/>
      <c r="D130" s="354"/>
      <c r="E130" s="354"/>
      <c r="F130" s="354"/>
      <c r="G130" s="354"/>
      <c r="H130" s="354"/>
      <c r="I130" s="354"/>
      <c r="J130" s="354"/>
      <c r="K130" s="354"/>
      <c r="L130" s="354"/>
    </row>
    <row r="131" spans="1:12" ht="18">
      <c r="A131" s="10" t="s">
        <v>1</v>
      </c>
      <c r="B131" s="26" t="s">
        <v>2</v>
      </c>
      <c r="C131" s="11" t="s">
        <v>3</v>
      </c>
      <c r="D131" s="355" t="s">
        <v>4</v>
      </c>
      <c r="E131" s="355" t="s">
        <v>654</v>
      </c>
      <c r="F131" s="357" t="s">
        <v>5</v>
      </c>
      <c r="G131" s="358"/>
      <c r="H131" s="358"/>
      <c r="I131" s="358"/>
      <c r="J131" s="359"/>
      <c r="K131" s="360" t="s">
        <v>9</v>
      </c>
      <c r="L131" s="366" t="s">
        <v>6</v>
      </c>
    </row>
    <row r="132" spans="1:12" ht="18">
      <c r="A132" s="12"/>
      <c r="B132" s="27" t="s">
        <v>7</v>
      </c>
      <c r="C132" s="13" t="s">
        <v>8</v>
      </c>
      <c r="D132" s="356"/>
      <c r="E132" s="356"/>
      <c r="F132" s="8" t="s">
        <v>32</v>
      </c>
      <c r="G132" s="8" t="s">
        <v>33</v>
      </c>
      <c r="H132" s="8" t="s">
        <v>34</v>
      </c>
      <c r="I132" s="8" t="s">
        <v>35</v>
      </c>
      <c r="J132" s="21" t="s">
        <v>37</v>
      </c>
      <c r="K132" s="361"/>
      <c r="L132" s="366"/>
    </row>
    <row r="133" spans="1:12" ht="18">
      <c r="A133" s="30">
        <v>49</v>
      </c>
      <c r="B133" s="46">
        <v>16080</v>
      </c>
      <c r="C133" s="35" t="s">
        <v>2002</v>
      </c>
      <c r="D133" s="36" t="s">
        <v>2003</v>
      </c>
      <c r="E133" s="9" t="s">
        <v>51</v>
      </c>
      <c r="F133" s="9" t="s">
        <v>63</v>
      </c>
      <c r="G133" s="81"/>
      <c r="H133" s="4"/>
      <c r="I133" s="4"/>
      <c r="J133" s="81">
        <v>2</v>
      </c>
      <c r="K133" s="71">
        <v>2960</v>
      </c>
      <c r="L133" s="9"/>
    </row>
    <row r="134" spans="1:12" ht="18">
      <c r="A134" s="30">
        <v>50</v>
      </c>
      <c r="B134" s="119">
        <v>16136</v>
      </c>
      <c r="C134" s="56" t="s">
        <v>404</v>
      </c>
      <c r="D134" s="57" t="s">
        <v>405</v>
      </c>
      <c r="E134" s="58" t="s">
        <v>51</v>
      </c>
      <c r="F134" s="58" t="s">
        <v>52</v>
      </c>
      <c r="G134" s="81"/>
      <c r="H134" s="4"/>
      <c r="I134" s="4"/>
      <c r="J134" s="81">
        <v>1</v>
      </c>
      <c r="K134" s="71">
        <v>10700</v>
      </c>
      <c r="L134" s="58" t="s">
        <v>439</v>
      </c>
    </row>
    <row r="135" spans="1:12" ht="18">
      <c r="A135" s="30">
        <v>51</v>
      </c>
      <c r="B135" s="46">
        <v>16136</v>
      </c>
      <c r="C135" s="35" t="s">
        <v>2004</v>
      </c>
      <c r="D135" s="36" t="s">
        <v>2005</v>
      </c>
      <c r="E135" s="9" t="s">
        <v>51</v>
      </c>
      <c r="F135" s="9" t="s">
        <v>403</v>
      </c>
      <c r="G135" s="81"/>
      <c r="H135" s="4"/>
      <c r="I135" s="4"/>
      <c r="J135" s="4">
        <v>8</v>
      </c>
      <c r="K135" s="71">
        <v>8560</v>
      </c>
      <c r="L135" s="9"/>
    </row>
    <row r="136" spans="1:12" ht="18">
      <c r="A136" s="30">
        <v>52</v>
      </c>
      <c r="B136" s="46">
        <v>16136</v>
      </c>
      <c r="C136" s="35" t="s">
        <v>2006</v>
      </c>
      <c r="D136" s="36" t="s">
        <v>2007</v>
      </c>
      <c r="E136" s="9" t="s">
        <v>51</v>
      </c>
      <c r="F136" s="9" t="s">
        <v>63</v>
      </c>
      <c r="G136" s="81"/>
      <c r="H136" s="4"/>
      <c r="I136" s="81"/>
      <c r="J136" s="1">
        <v>2</v>
      </c>
      <c r="K136" s="71">
        <v>17000</v>
      </c>
      <c r="L136" s="9" t="s">
        <v>439</v>
      </c>
    </row>
    <row r="137" spans="1:12" ht="18">
      <c r="A137" s="30">
        <v>53</v>
      </c>
      <c r="B137" s="46">
        <v>16136</v>
      </c>
      <c r="C137" s="35" t="s">
        <v>406</v>
      </c>
      <c r="D137" s="36" t="s">
        <v>407</v>
      </c>
      <c r="E137" s="9" t="s">
        <v>51</v>
      </c>
      <c r="F137" s="9" t="s">
        <v>408</v>
      </c>
      <c r="G137" s="28"/>
      <c r="H137" s="28"/>
      <c r="I137" s="28"/>
      <c r="J137" s="1">
        <v>6</v>
      </c>
      <c r="K137" s="71">
        <v>19472</v>
      </c>
      <c r="L137" s="9">
        <v>512</v>
      </c>
    </row>
    <row r="138" spans="1:12" ht="18">
      <c r="A138" s="30">
        <v>54</v>
      </c>
      <c r="B138" s="46">
        <v>16221</v>
      </c>
      <c r="C138" s="35" t="s">
        <v>412</v>
      </c>
      <c r="D138" s="36" t="s">
        <v>413</v>
      </c>
      <c r="E138" s="9" t="s">
        <v>51</v>
      </c>
      <c r="F138" s="9" t="s">
        <v>68</v>
      </c>
      <c r="G138" s="81"/>
      <c r="H138" s="4"/>
      <c r="I138" s="81"/>
      <c r="J138" s="1">
        <v>2</v>
      </c>
      <c r="K138" s="71">
        <v>1750</v>
      </c>
      <c r="L138" s="9" t="s">
        <v>439</v>
      </c>
    </row>
    <row r="139" spans="1:12" ht="18">
      <c r="A139" s="30">
        <v>55</v>
      </c>
      <c r="B139" s="46">
        <v>16222</v>
      </c>
      <c r="C139" s="35" t="s">
        <v>2008</v>
      </c>
      <c r="D139" s="35" t="s">
        <v>2009</v>
      </c>
      <c r="E139" s="9" t="s">
        <v>51</v>
      </c>
      <c r="F139" s="9" t="s">
        <v>2010</v>
      </c>
      <c r="G139" s="81"/>
      <c r="H139" s="4"/>
      <c r="I139" s="81"/>
      <c r="J139" s="81">
        <v>6</v>
      </c>
      <c r="K139" s="71">
        <v>24503</v>
      </c>
      <c r="L139" s="9"/>
    </row>
    <row r="140" spans="1:12" ht="18">
      <c r="A140" s="30">
        <v>56</v>
      </c>
      <c r="B140" s="46">
        <v>16222</v>
      </c>
      <c r="C140" s="35" t="s">
        <v>2011</v>
      </c>
      <c r="D140" s="36" t="s">
        <v>2012</v>
      </c>
      <c r="E140" s="9" t="s">
        <v>51</v>
      </c>
      <c r="F140" s="9" t="s">
        <v>2010</v>
      </c>
      <c r="G140" s="81"/>
      <c r="H140" s="4"/>
      <c r="I140" s="81"/>
      <c r="J140" s="81">
        <v>6</v>
      </c>
      <c r="K140" s="71">
        <v>20865</v>
      </c>
      <c r="L140" s="9"/>
    </row>
    <row r="141" spans="1:12" ht="18">
      <c r="A141" s="30">
        <v>57</v>
      </c>
      <c r="B141" s="46">
        <v>16222</v>
      </c>
      <c r="C141" s="35" t="s">
        <v>2013</v>
      </c>
      <c r="D141" s="36" t="s">
        <v>2014</v>
      </c>
      <c r="E141" s="9" t="s">
        <v>51</v>
      </c>
      <c r="F141" s="9" t="s">
        <v>414</v>
      </c>
      <c r="G141" s="81"/>
      <c r="H141" s="4"/>
      <c r="I141" s="81"/>
      <c r="J141" s="81">
        <v>4</v>
      </c>
      <c r="K141" s="71">
        <v>6955</v>
      </c>
      <c r="L141" s="9"/>
    </row>
    <row r="142" spans="1:12" ht="18">
      <c r="A142" s="30">
        <v>58</v>
      </c>
      <c r="B142" s="46">
        <v>16222</v>
      </c>
      <c r="C142" s="35" t="s">
        <v>415</v>
      </c>
      <c r="D142" s="36" t="s">
        <v>416</v>
      </c>
      <c r="E142" s="9" t="s">
        <v>51</v>
      </c>
      <c r="F142" s="9" t="s">
        <v>417</v>
      </c>
      <c r="G142" s="4"/>
      <c r="H142" s="4"/>
      <c r="I142" s="4"/>
      <c r="J142" s="4">
        <v>8</v>
      </c>
      <c r="K142" s="71">
        <v>10163</v>
      </c>
      <c r="L142" s="74">
        <v>514512</v>
      </c>
    </row>
    <row r="143" spans="1:12" ht="18">
      <c r="A143" s="30">
        <v>59</v>
      </c>
      <c r="B143" s="46">
        <v>16222</v>
      </c>
      <c r="C143" s="35" t="s">
        <v>418</v>
      </c>
      <c r="D143" s="35" t="s">
        <v>419</v>
      </c>
      <c r="E143" s="9" t="s">
        <v>51</v>
      </c>
      <c r="F143" s="9" t="s">
        <v>45</v>
      </c>
      <c r="G143" s="4"/>
      <c r="H143" s="4"/>
      <c r="I143" s="4"/>
      <c r="J143" s="4">
        <v>1</v>
      </c>
      <c r="K143" s="71">
        <v>28890</v>
      </c>
      <c r="L143" s="9">
        <v>514</v>
      </c>
    </row>
    <row r="144" spans="1:12" ht="18">
      <c r="A144" s="30">
        <v>60</v>
      </c>
      <c r="B144" s="46">
        <v>16284</v>
      </c>
      <c r="C144" s="35" t="s">
        <v>424</v>
      </c>
      <c r="D144" s="35" t="s">
        <v>425</v>
      </c>
      <c r="E144" s="9" t="s">
        <v>36</v>
      </c>
      <c r="F144" s="9" t="s">
        <v>85</v>
      </c>
      <c r="G144" s="39"/>
      <c r="H144" s="39"/>
      <c r="I144" s="39"/>
      <c r="J144" s="4">
        <v>3</v>
      </c>
      <c r="K144" s="71">
        <v>29400</v>
      </c>
      <c r="L144" s="9">
        <v>512</v>
      </c>
    </row>
    <row r="145" spans="1:13" ht="18">
      <c r="A145" s="30">
        <v>61</v>
      </c>
      <c r="B145" s="119">
        <v>16292</v>
      </c>
      <c r="C145" s="35" t="s">
        <v>2015</v>
      </c>
      <c r="D145" s="35" t="s">
        <v>2016</v>
      </c>
      <c r="E145" s="9" t="s">
        <v>51</v>
      </c>
      <c r="F145" s="9" t="s">
        <v>128</v>
      </c>
      <c r="G145" s="4"/>
      <c r="H145" s="4"/>
      <c r="I145" s="4"/>
      <c r="J145" s="4">
        <v>2</v>
      </c>
      <c r="K145" s="71">
        <v>1250</v>
      </c>
      <c r="L145" s="58"/>
    </row>
    <row r="146" spans="1:13" ht="18">
      <c r="A146" s="30">
        <v>62</v>
      </c>
      <c r="B146" s="46">
        <v>16293</v>
      </c>
      <c r="C146" s="35" t="s">
        <v>2017</v>
      </c>
      <c r="D146" s="35" t="s">
        <v>2018</v>
      </c>
      <c r="E146" s="9" t="s">
        <v>51</v>
      </c>
      <c r="F146" s="9" t="s">
        <v>68</v>
      </c>
      <c r="G146" s="4"/>
      <c r="H146" s="4"/>
      <c r="I146" s="4"/>
      <c r="J146" s="4">
        <v>2</v>
      </c>
      <c r="K146" s="71">
        <v>1250</v>
      </c>
      <c r="L146" s="9"/>
    </row>
    <row r="147" spans="1:13" ht="18">
      <c r="A147" s="30">
        <v>63</v>
      </c>
      <c r="B147" s="46">
        <v>16514</v>
      </c>
      <c r="C147" s="35" t="s">
        <v>409</v>
      </c>
      <c r="D147" s="36" t="s">
        <v>410</v>
      </c>
      <c r="E147" s="9" t="s">
        <v>36</v>
      </c>
      <c r="F147" s="9" t="s">
        <v>85</v>
      </c>
      <c r="G147" s="28"/>
      <c r="H147" s="28"/>
      <c r="I147" s="28"/>
      <c r="J147" s="1">
        <v>3</v>
      </c>
      <c r="K147" s="71">
        <v>29400</v>
      </c>
      <c r="L147" s="9">
        <v>512</v>
      </c>
    </row>
    <row r="148" spans="1:13" ht="18">
      <c r="A148" s="30">
        <v>64</v>
      </c>
      <c r="B148" s="46">
        <v>16601</v>
      </c>
      <c r="C148" s="35" t="s">
        <v>420</v>
      </c>
      <c r="D148" s="36" t="s">
        <v>421</v>
      </c>
      <c r="E148" s="9" t="s">
        <v>51</v>
      </c>
      <c r="F148" s="9" t="s">
        <v>62</v>
      </c>
      <c r="G148" s="39"/>
      <c r="H148" s="39"/>
      <c r="I148" s="39"/>
      <c r="J148" s="4">
        <v>1</v>
      </c>
      <c r="K148" s="71">
        <v>81000</v>
      </c>
      <c r="L148" s="9">
        <v>511</v>
      </c>
    </row>
    <row r="149" spans="1:13" ht="18">
      <c r="A149" s="30">
        <v>65</v>
      </c>
      <c r="B149" s="46">
        <v>16858</v>
      </c>
      <c r="C149" s="35" t="s">
        <v>426</v>
      </c>
      <c r="D149" s="36" t="s">
        <v>427</v>
      </c>
      <c r="E149" s="9" t="s">
        <v>36</v>
      </c>
      <c r="F149" s="9" t="s">
        <v>301</v>
      </c>
      <c r="G149" s="4"/>
      <c r="H149" s="4"/>
      <c r="I149" s="4"/>
      <c r="J149" s="4">
        <v>2</v>
      </c>
      <c r="K149" s="71">
        <v>13500</v>
      </c>
      <c r="L149" s="9">
        <v>515</v>
      </c>
    </row>
    <row r="150" spans="1:13" ht="18">
      <c r="A150" s="30">
        <v>66</v>
      </c>
      <c r="B150" s="46" t="s">
        <v>326</v>
      </c>
      <c r="C150" s="35" t="s">
        <v>428</v>
      </c>
      <c r="D150" s="36" t="s">
        <v>330</v>
      </c>
      <c r="E150" s="9" t="s">
        <v>36</v>
      </c>
      <c r="F150" s="9" t="s">
        <v>68</v>
      </c>
      <c r="G150" s="4"/>
      <c r="H150" s="4"/>
      <c r="I150" s="4"/>
      <c r="J150" s="4">
        <v>2</v>
      </c>
      <c r="K150" s="71">
        <v>600</v>
      </c>
      <c r="L150" s="9">
        <v>512</v>
      </c>
    </row>
    <row r="151" spans="1:13" ht="18">
      <c r="A151" s="30">
        <v>67</v>
      </c>
      <c r="B151" s="46" t="s">
        <v>429</v>
      </c>
      <c r="C151" s="35" t="s">
        <v>430</v>
      </c>
      <c r="D151" s="35" t="s">
        <v>431</v>
      </c>
      <c r="E151" s="9" t="s">
        <v>51</v>
      </c>
      <c r="F151" s="9" t="s">
        <v>397</v>
      </c>
      <c r="G151" s="81"/>
      <c r="H151" s="4"/>
      <c r="I151" s="81"/>
      <c r="J151" s="81">
        <v>1</v>
      </c>
      <c r="K151" s="71">
        <v>28890</v>
      </c>
      <c r="L151" s="9">
        <v>512</v>
      </c>
    </row>
    <row r="152" spans="1:13" ht="18">
      <c r="A152" s="30">
        <v>68</v>
      </c>
      <c r="B152" s="46" t="s">
        <v>429</v>
      </c>
      <c r="C152" s="35" t="s">
        <v>432</v>
      </c>
      <c r="D152" s="35" t="s">
        <v>433</v>
      </c>
      <c r="E152" s="9" t="s">
        <v>51</v>
      </c>
      <c r="F152" s="9" t="s">
        <v>397</v>
      </c>
      <c r="G152" s="81"/>
      <c r="H152" s="4"/>
      <c r="I152" s="81"/>
      <c r="J152" s="81">
        <v>1</v>
      </c>
      <c r="K152" s="71">
        <v>17655</v>
      </c>
      <c r="L152" s="9">
        <v>515</v>
      </c>
    </row>
    <row r="153" spans="1:13" ht="12" customHeight="1">
      <c r="A153" s="271"/>
      <c r="B153" s="272"/>
      <c r="C153" s="64"/>
      <c r="D153" s="65"/>
      <c r="E153" s="66"/>
      <c r="F153" s="66"/>
      <c r="G153" s="273"/>
      <c r="H153" s="273"/>
      <c r="I153" s="273"/>
      <c r="J153" s="273"/>
      <c r="K153" s="141"/>
      <c r="L153" s="66"/>
      <c r="M153" s="37"/>
    </row>
    <row r="154" spans="1:13" ht="18">
      <c r="A154" s="59"/>
      <c r="B154" s="274"/>
      <c r="C154" s="60"/>
      <c r="D154" s="61"/>
      <c r="E154" s="62"/>
      <c r="F154" s="62"/>
      <c r="G154" s="38"/>
      <c r="H154" s="38"/>
      <c r="I154" s="38"/>
      <c r="J154" s="38"/>
      <c r="K154" s="275"/>
      <c r="L154" s="62"/>
      <c r="M154" s="37"/>
    </row>
    <row r="155" spans="1:13" ht="18">
      <c r="A155" s="59"/>
      <c r="B155" s="274"/>
      <c r="C155" s="60"/>
      <c r="D155" s="61"/>
      <c r="E155" s="62"/>
      <c r="F155" s="62"/>
      <c r="G155" s="38"/>
      <c r="H155" s="38"/>
      <c r="I155" s="38"/>
      <c r="J155" s="38"/>
      <c r="K155" s="275"/>
      <c r="L155" s="62"/>
      <c r="M155" s="37"/>
    </row>
    <row r="156" spans="1:13" ht="13.5" customHeight="1">
      <c r="A156" s="59"/>
      <c r="B156" s="274"/>
      <c r="C156" s="60"/>
      <c r="D156" s="61"/>
      <c r="E156" s="62"/>
      <c r="F156" s="62"/>
      <c r="G156" s="38"/>
      <c r="H156" s="38"/>
      <c r="I156" s="38"/>
      <c r="J156" s="38"/>
      <c r="K156" s="275"/>
      <c r="L156" s="62"/>
      <c r="M156" s="37"/>
    </row>
    <row r="157" spans="1:13" ht="18">
      <c r="A157" s="59"/>
      <c r="B157" s="274"/>
      <c r="C157" s="60"/>
      <c r="D157" s="61"/>
      <c r="E157" s="62"/>
      <c r="F157" s="62"/>
      <c r="G157" s="38"/>
      <c r="H157" s="38"/>
      <c r="I157" s="38"/>
      <c r="J157" s="38"/>
      <c r="K157" s="275"/>
      <c r="L157" s="62"/>
      <c r="M157" s="37"/>
    </row>
    <row r="158" spans="1:13" ht="18">
      <c r="A158" s="59"/>
      <c r="B158" s="274"/>
      <c r="C158" s="60"/>
      <c r="D158" s="61"/>
      <c r="E158" s="62"/>
      <c r="F158" s="62"/>
      <c r="G158" s="38"/>
      <c r="H158" s="38"/>
      <c r="I158" s="38"/>
      <c r="J158" s="38"/>
      <c r="K158" s="275"/>
      <c r="L158" s="62"/>
      <c r="M158" s="37"/>
    </row>
    <row r="159" spans="1:13" ht="18">
      <c r="A159" s="59"/>
      <c r="B159" s="274"/>
      <c r="C159" s="60"/>
      <c r="D159" s="61"/>
      <c r="E159" s="62"/>
      <c r="F159" s="62"/>
      <c r="G159" s="38"/>
      <c r="H159" s="38"/>
      <c r="I159" s="38"/>
      <c r="J159" s="38"/>
      <c r="K159" s="275"/>
      <c r="L159" s="62"/>
      <c r="M159" s="37"/>
    </row>
    <row r="160" spans="1:13" ht="18">
      <c r="A160" s="353" t="s">
        <v>0</v>
      </c>
      <c r="B160" s="353"/>
      <c r="C160" s="353"/>
      <c r="D160" s="353"/>
      <c r="E160" s="353"/>
      <c r="F160" s="353"/>
      <c r="G160" s="353"/>
      <c r="H160" s="353"/>
      <c r="I160" s="353"/>
      <c r="J160" s="353"/>
      <c r="K160" s="353"/>
      <c r="L160" s="353"/>
    </row>
    <row r="161" spans="1:13" ht="18">
      <c r="A161" s="353" t="s">
        <v>2594</v>
      </c>
      <c r="B161" s="353"/>
      <c r="C161" s="353"/>
      <c r="D161" s="353"/>
      <c r="E161" s="353"/>
      <c r="F161" s="353"/>
      <c r="G161" s="353"/>
      <c r="H161" s="353"/>
      <c r="I161" s="353"/>
      <c r="J161" s="353"/>
      <c r="K161" s="353"/>
      <c r="L161" s="353"/>
    </row>
    <row r="162" spans="1:13" ht="18">
      <c r="A162" s="354" t="s">
        <v>2554</v>
      </c>
      <c r="B162" s="354"/>
      <c r="C162" s="354"/>
      <c r="D162" s="354"/>
      <c r="E162" s="354"/>
      <c r="F162" s="354"/>
      <c r="G162" s="354"/>
      <c r="H162" s="354"/>
      <c r="I162" s="354"/>
      <c r="J162" s="354"/>
      <c r="K162" s="354"/>
      <c r="L162" s="354"/>
    </row>
    <row r="163" spans="1:13" ht="18">
      <c r="A163" s="10" t="s">
        <v>1</v>
      </c>
      <c r="B163" s="26" t="s">
        <v>2</v>
      </c>
      <c r="C163" s="11" t="s">
        <v>3</v>
      </c>
      <c r="D163" s="355" t="s">
        <v>4</v>
      </c>
      <c r="E163" s="355" t="s">
        <v>654</v>
      </c>
      <c r="F163" s="357" t="s">
        <v>5</v>
      </c>
      <c r="G163" s="358"/>
      <c r="H163" s="358"/>
      <c r="I163" s="358"/>
      <c r="J163" s="359"/>
      <c r="K163" s="360" t="s">
        <v>9</v>
      </c>
      <c r="L163" s="366" t="s">
        <v>6</v>
      </c>
    </row>
    <row r="164" spans="1:13" ht="18">
      <c r="A164" s="12"/>
      <c r="B164" s="27" t="s">
        <v>7</v>
      </c>
      <c r="C164" s="13" t="s">
        <v>8</v>
      </c>
      <c r="D164" s="356"/>
      <c r="E164" s="356"/>
      <c r="F164" s="8" t="s">
        <v>32</v>
      </c>
      <c r="G164" s="8" t="s">
        <v>33</v>
      </c>
      <c r="H164" s="8" t="s">
        <v>34</v>
      </c>
      <c r="I164" s="8" t="s">
        <v>35</v>
      </c>
      <c r="J164" s="21" t="s">
        <v>37</v>
      </c>
      <c r="K164" s="361"/>
      <c r="L164" s="366"/>
    </row>
    <row r="165" spans="1:13" ht="18">
      <c r="A165" s="30">
        <v>69</v>
      </c>
      <c r="B165" s="46" t="s">
        <v>429</v>
      </c>
      <c r="C165" s="35" t="s">
        <v>432</v>
      </c>
      <c r="D165" s="35" t="s">
        <v>2019</v>
      </c>
      <c r="E165" s="9" t="s">
        <v>51</v>
      </c>
      <c r="F165" s="9" t="s">
        <v>397</v>
      </c>
      <c r="G165" s="81"/>
      <c r="H165" s="4"/>
      <c r="I165" s="81"/>
      <c r="J165" s="81">
        <v>1</v>
      </c>
      <c r="K165" s="71">
        <v>12840</v>
      </c>
      <c r="L165" s="9"/>
    </row>
    <row r="166" spans="1:13" ht="18">
      <c r="A166" s="30">
        <v>70</v>
      </c>
      <c r="B166" s="46" t="s">
        <v>429</v>
      </c>
      <c r="C166" s="35" t="s">
        <v>2020</v>
      </c>
      <c r="D166" s="35" t="s">
        <v>2021</v>
      </c>
      <c r="E166" s="9" t="s">
        <v>51</v>
      </c>
      <c r="F166" s="9" t="s">
        <v>40</v>
      </c>
      <c r="G166" s="81"/>
      <c r="H166" s="4"/>
      <c r="I166" s="81"/>
      <c r="J166" s="81">
        <v>1</v>
      </c>
      <c r="K166" s="71">
        <v>13500</v>
      </c>
      <c r="L166" s="9"/>
    </row>
    <row r="167" spans="1:13" ht="18">
      <c r="A167" s="30">
        <v>71</v>
      </c>
      <c r="B167" s="46" t="s">
        <v>2022</v>
      </c>
      <c r="C167" s="35" t="s">
        <v>2023</v>
      </c>
      <c r="D167" s="35" t="s">
        <v>2024</v>
      </c>
      <c r="E167" s="9" t="s">
        <v>51</v>
      </c>
      <c r="F167" s="9" t="s">
        <v>40</v>
      </c>
      <c r="G167" s="81"/>
      <c r="H167" s="4"/>
      <c r="I167" s="81"/>
      <c r="J167" s="81">
        <v>1</v>
      </c>
      <c r="K167" s="71">
        <v>26750</v>
      </c>
      <c r="L167" s="9"/>
    </row>
    <row r="168" spans="1:13" ht="18">
      <c r="A168" s="30">
        <v>72</v>
      </c>
      <c r="B168" s="46" t="s">
        <v>434</v>
      </c>
      <c r="C168" s="35" t="s">
        <v>436</v>
      </c>
      <c r="D168" s="35" t="s">
        <v>382</v>
      </c>
      <c r="E168" s="9" t="s">
        <v>51</v>
      </c>
      <c r="F168" s="9" t="s">
        <v>40</v>
      </c>
      <c r="G168" s="81"/>
      <c r="H168" s="4"/>
      <c r="I168" s="81"/>
      <c r="J168" s="81">
        <v>1</v>
      </c>
      <c r="K168" s="71">
        <v>25000</v>
      </c>
      <c r="L168" s="9" t="s">
        <v>439</v>
      </c>
    </row>
    <row r="169" spans="1:13" ht="18">
      <c r="A169" s="30">
        <v>73</v>
      </c>
      <c r="B169" s="46" t="s">
        <v>434</v>
      </c>
      <c r="C169" s="35" t="s">
        <v>438</v>
      </c>
      <c r="D169" s="35" t="s">
        <v>435</v>
      </c>
      <c r="E169" s="9" t="s">
        <v>51</v>
      </c>
      <c r="F169" s="9" t="s">
        <v>63</v>
      </c>
      <c r="G169" s="81"/>
      <c r="H169" s="4"/>
      <c r="I169" s="81"/>
      <c r="J169" s="4">
        <v>2</v>
      </c>
      <c r="K169" s="71">
        <v>19800</v>
      </c>
      <c r="L169" s="9">
        <v>511</v>
      </c>
    </row>
    <row r="170" spans="1:13" ht="18">
      <c r="A170" s="30">
        <v>74</v>
      </c>
      <c r="B170" s="46" t="s">
        <v>434</v>
      </c>
      <c r="C170" s="35" t="s">
        <v>430</v>
      </c>
      <c r="D170" s="35" t="s">
        <v>437</v>
      </c>
      <c r="E170" s="9" t="s">
        <v>51</v>
      </c>
      <c r="F170" s="9" t="s">
        <v>45</v>
      </c>
      <c r="G170" s="28"/>
      <c r="H170" s="28"/>
      <c r="I170" s="28"/>
      <c r="J170" s="1">
        <v>1</v>
      </c>
      <c r="K170" s="71">
        <v>13800</v>
      </c>
      <c r="L170" s="9">
        <v>512</v>
      </c>
    </row>
    <row r="171" spans="1:13" ht="18">
      <c r="A171" s="30">
        <v>75</v>
      </c>
      <c r="B171" s="46">
        <v>17368</v>
      </c>
      <c r="C171" s="35" t="s">
        <v>440</v>
      </c>
      <c r="D171" s="35" t="s">
        <v>441</v>
      </c>
      <c r="E171" s="9" t="s">
        <v>36</v>
      </c>
      <c r="F171" s="9" t="s">
        <v>46</v>
      </c>
      <c r="G171" s="28"/>
      <c r="H171" s="28"/>
      <c r="I171" s="28"/>
      <c r="J171" s="1">
        <v>1</v>
      </c>
      <c r="K171" s="71">
        <v>30000</v>
      </c>
      <c r="L171" s="9" t="s">
        <v>439</v>
      </c>
    </row>
    <row r="172" spans="1:13" ht="18">
      <c r="A172" s="30">
        <v>76</v>
      </c>
      <c r="B172" s="46">
        <v>17368</v>
      </c>
      <c r="C172" s="35" t="s">
        <v>2025</v>
      </c>
      <c r="D172" s="35" t="s">
        <v>442</v>
      </c>
      <c r="E172" s="9" t="s">
        <v>51</v>
      </c>
      <c r="F172" s="9" t="s">
        <v>43</v>
      </c>
      <c r="G172" s="81"/>
      <c r="H172" s="4"/>
      <c r="I172" s="81"/>
      <c r="J172" s="81">
        <v>1</v>
      </c>
      <c r="K172" s="71">
        <v>20000</v>
      </c>
      <c r="L172" s="9"/>
    </row>
    <row r="173" spans="1:13" ht="18">
      <c r="A173" s="30">
        <v>77</v>
      </c>
      <c r="B173" s="46">
        <v>17416</v>
      </c>
      <c r="C173" s="35" t="s">
        <v>2026</v>
      </c>
      <c r="D173" s="35" t="s">
        <v>2027</v>
      </c>
      <c r="E173" s="9" t="s">
        <v>51</v>
      </c>
      <c r="F173" s="9" t="s">
        <v>40</v>
      </c>
      <c r="G173" s="81"/>
      <c r="H173" s="4"/>
      <c r="I173" s="81"/>
      <c r="J173" s="81">
        <v>1</v>
      </c>
      <c r="K173" s="70">
        <v>60000</v>
      </c>
      <c r="L173" s="9"/>
    </row>
    <row r="174" spans="1:13" ht="18">
      <c r="A174" s="30">
        <v>78</v>
      </c>
      <c r="B174" s="46">
        <v>17416</v>
      </c>
      <c r="C174" s="35" t="s">
        <v>445</v>
      </c>
      <c r="D174" s="35" t="s">
        <v>446</v>
      </c>
      <c r="E174" s="9" t="s">
        <v>36</v>
      </c>
      <c r="F174" s="9" t="s">
        <v>40</v>
      </c>
      <c r="G174" s="28"/>
      <c r="H174" s="28"/>
      <c r="I174" s="39"/>
      <c r="J174" s="4">
        <v>1</v>
      </c>
      <c r="K174" s="70">
        <v>39000</v>
      </c>
      <c r="L174" s="9" t="s">
        <v>439</v>
      </c>
    </row>
    <row r="175" spans="1:13" ht="18">
      <c r="A175" s="30">
        <v>79</v>
      </c>
      <c r="B175" s="46">
        <v>17680</v>
      </c>
      <c r="C175" s="89" t="s">
        <v>447</v>
      </c>
      <c r="D175" s="35" t="s">
        <v>442</v>
      </c>
      <c r="E175" s="9" t="s">
        <v>51</v>
      </c>
      <c r="F175" s="9" t="s">
        <v>448</v>
      </c>
      <c r="G175" s="28"/>
      <c r="H175" s="28"/>
      <c r="I175" s="39"/>
      <c r="J175" s="4">
        <v>2</v>
      </c>
      <c r="K175" s="71">
        <v>24500</v>
      </c>
      <c r="L175" s="9" t="s">
        <v>439</v>
      </c>
    </row>
    <row r="176" spans="1:13" ht="18">
      <c r="A176" s="30">
        <v>80</v>
      </c>
      <c r="B176" s="119">
        <v>17740</v>
      </c>
      <c r="C176" s="56" t="s">
        <v>449</v>
      </c>
      <c r="D176" s="56" t="s">
        <v>450</v>
      </c>
      <c r="E176" s="58" t="s">
        <v>36</v>
      </c>
      <c r="F176" s="58" t="s">
        <v>40</v>
      </c>
      <c r="G176" s="28"/>
      <c r="H176" s="28"/>
      <c r="I176" s="39"/>
      <c r="J176" s="4">
        <v>1</v>
      </c>
      <c r="K176" s="70">
        <v>26715</v>
      </c>
      <c r="L176" s="58">
        <v>511</v>
      </c>
      <c r="M176" s="264" t="s">
        <v>2409</v>
      </c>
    </row>
    <row r="177" spans="1:13" ht="18">
      <c r="A177" s="30">
        <v>81</v>
      </c>
      <c r="B177" s="46">
        <v>17740</v>
      </c>
      <c r="C177" s="35" t="s">
        <v>451</v>
      </c>
      <c r="D177" s="35" t="s">
        <v>2607</v>
      </c>
      <c r="E177" s="9" t="s">
        <v>36</v>
      </c>
      <c r="F177" s="9" t="s">
        <v>40</v>
      </c>
      <c r="G177" s="81"/>
      <c r="H177" s="4"/>
      <c r="I177" s="4"/>
      <c r="J177" s="81">
        <v>1</v>
      </c>
      <c r="K177" s="70">
        <v>5900</v>
      </c>
      <c r="L177" s="9">
        <v>511</v>
      </c>
      <c r="M177" s="264" t="s">
        <v>2409</v>
      </c>
    </row>
    <row r="178" spans="1:13" ht="18">
      <c r="A178" s="30">
        <v>82</v>
      </c>
      <c r="B178" s="46">
        <v>17826</v>
      </c>
      <c r="C178" s="35" t="s">
        <v>2028</v>
      </c>
      <c r="D178" s="35" t="s">
        <v>2029</v>
      </c>
      <c r="E178" s="9" t="s">
        <v>36</v>
      </c>
      <c r="F178" s="9" t="s">
        <v>40</v>
      </c>
      <c r="G178" s="81"/>
      <c r="H178" s="4"/>
      <c r="I178" s="81"/>
      <c r="J178" s="81">
        <v>1</v>
      </c>
      <c r="K178" s="70">
        <v>2680</v>
      </c>
      <c r="L178" s="9"/>
    </row>
    <row r="179" spans="1:13" ht="18">
      <c r="A179" s="30">
        <v>83</v>
      </c>
      <c r="B179" s="46">
        <v>17826</v>
      </c>
      <c r="C179" s="35" t="s">
        <v>449</v>
      </c>
      <c r="D179" s="35" t="s">
        <v>386</v>
      </c>
      <c r="E179" s="9" t="s">
        <v>36</v>
      </c>
      <c r="F179" s="9" t="s">
        <v>40</v>
      </c>
      <c r="G179" s="81"/>
      <c r="H179" s="4"/>
      <c r="I179" s="81"/>
      <c r="J179" s="81">
        <v>1</v>
      </c>
      <c r="K179" s="70">
        <v>26600</v>
      </c>
      <c r="L179" s="9"/>
    </row>
    <row r="180" spans="1:13" ht="18">
      <c r="A180" s="30">
        <v>84</v>
      </c>
      <c r="B180" s="103" t="s">
        <v>452</v>
      </c>
      <c r="C180" s="35" t="s">
        <v>453</v>
      </c>
      <c r="D180" s="35" t="s">
        <v>454</v>
      </c>
      <c r="E180" s="9" t="s">
        <v>51</v>
      </c>
      <c r="F180" s="9" t="s">
        <v>128</v>
      </c>
      <c r="G180" s="81"/>
      <c r="H180" s="4"/>
      <c r="I180" s="4"/>
      <c r="J180" s="81">
        <v>2</v>
      </c>
      <c r="K180" s="70">
        <v>16000</v>
      </c>
      <c r="L180" s="9" t="s">
        <v>439</v>
      </c>
    </row>
    <row r="181" spans="1:13" ht="18">
      <c r="A181" s="30">
        <v>85</v>
      </c>
      <c r="B181" s="34">
        <v>40367</v>
      </c>
      <c r="C181" s="35" t="s">
        <v>2030</v>
      </c>
      <c r="D181" s="35" t="s">
        <v>2031</v>
      </c>
      <c r="E181" s="9" t="s">
        <v>36</v>
      </c>
      <c r="F181" s="9" t="s">
        <v>40</v>
      </c>
      <c r="G181" s="81"/>
      <c r="H181" s="4"/>
      <c r="I181" s="81"/>
      <c r="J181" s="81">
        <v>1</v>
      </c>
      <c r="K181" s="70">
        <v>10100</v>
      </c>
      <c r="L181" s="9"/>
    </row>
    <row r="182" spans="1:13" ht="18">
      <c r="A182" s="30">
        <v>86</v>
      </c>
      <c r="B182" s="34">
        <v>3994</v>
      </c>
      <c r="C182" s="89" t="s">
        <v>466</v>
      </c>
      <c r="D182" s="35" t="s">
        <v>455</v>
      </c>
      <c r="E182" s="9" t="s">
        <v>36</v>
      </c>
      <c r="F182" s="9" t="s">
        <v>52</v>
      </c>
      <c r="G182" s="81"/>
      <c r="H182" s="4"/>
      <c r="I182" s="81"/>
      <c r="J182" s="81">
        <v>1</v>
      </c>
      <c r="K182" s="70">
        <v>27820</v>
      </c>
      <c r="L182" s="9">
        <v>511</v>
      </c>
    </row>
    <row r="183" spans="1:13" ht="18">
      <c r="A183" s="30">
        <v>87</v>
      </c>
      <c r="B183" s="111" t="s">
        <v>2032</v>
      </c>
      <c r="C183" s="35" t="s">
        <v>2033</v>
      </c>
      <c r="D183" s="36" t="s">
        <v>2034</v>
      </c>
      <c r="E183" s="9" t="s">
        <v>36</v>
      </c>
      <c r="F183" s="9" t="s">
        <v>40</v>
      </c>
      <c r="G183" s="81"/>
      <c r="H183" s="4"/>
      <c r="I183" s="81"/>
      <c r="J183" s="81">
        <v>1</v>
      </c>
      <c r="K183" s="70">
        <v>27700</v>
      </c>
      <c r="L183" s="9"/>
    </row>
    <row r="184" spans="1:13" ht="18">
      <c r="A184" s="30">
        <v>88</v>
      </c>
      <c r="B184" s="111" t="s">
        <v>2035</v>
      </c>
      <c r="C184" s="35" t="s">
        <v>2036</v>
      </c>
      <c r="D184" s="36" t="s">
        <v>87</v>
      </c>
      <c r="E184" s="9" t="s">
        <v>36</v>
      </c>
      <c r="F184" s="9" t="s">
        <v>40</v>
      </c>
      <c r="G184" s="81"/>
      <c r="H184" s="4"/>
      <c r="I184" s="81"/>
      <c r="J184" s="81">
        <v>1</v>
      </c>
      <c r="K184" s="70">
        <v>2400</v>
      </c>
      <c r="L184" s="9"/>
    </row>
    <row r="185" spans="1:13" ht="12" customHeight="1">
      <c r="A185" s="271"/>
      <c r="B185" s="272"/>
      <c r="C185" s="64"/>
      <c r="D185" s="65"/>
      <c r="E185" s="66"/>
      <c r="F185" s="66"/>
      <c r="G185" s="273"/>
      <c r="H185" s="273"/>
      <c r="I185" s="273"/>
      <c r="J185" s="273"/>
      <c r="K185" s="141"/>
      <c r="L185" s="66"/>
      <c r="M185" s="37"/>
    </row>
    <row r="186" spans="1:13" ht="18">
      <c r="A186" s="59"/>
      <c r="B186" s="274"/>
      <c r="C186" s="60"/>
      <c r="D186" s="61"/>
      <c r="E186" s="62"/>
      <c r="F186" s="62"/>
      <c r="G186" s="38"/>
      <c r="H186" s="38"/>
      <c r="I186" s="38"/>
      <c r="J186" s="38"/>
      <c r="K186" s="275"/>
      <c r="L186" s="62"/>
      <c r="M186" s="37"/>
    </row>
    <row r="187" spans="1:13" ht="18">
      <c r="A187" s="59"/>
      <c r="B187" s="274"/>
      <c r="C187" s="60"/>
      <c r="D187" s="61"/>
      <c r="E187" s="62"/>
      <c r="F187" s="62"/>
      <c r="G187" s="38"/>
      <c r="H187" s="38"/>
      <c r="I187" s="38"/>
      <c r="J187" s="38"/>
      <c r="K187" s="275"/>
      <c r="L187" s="62"/>
      <c r="M187" s="37"/>
    </row>
    <row r="188" spans="1:13" ht="13.5" customHeight="1">
      <c r="A188" s="59"/>
      <c r="B188" s="274"/>
      <c r="C188" s="60"/>
      <c r="D188" s="61"/>
      <c r="E188" s="62"/>
      <c r="F188" s="62"/>
      <c r="G188" s="38"/>
      <c r="H188" s="38"/>
      <c r="I188" s="38"/>
      <c r="J188" s="38"/>
      <c r="K188" s="275"/>
      <c r="L188" s="62"/>
      <c r="M188" s="37"/>
    </row>
    <row r="189" spans="1:13" ht="18">
      <c r="A189" s="59"/>
      <c r="B189" s="274"/>
      <c r="C189" s="60"/>
      <c r="D189" s="61"/>
      <c r="E189" s="62"/>
      <c r="F189" s="62"/>
      <c r="G189" s="38"/>
      <c r="H189" s="38"/>
      <c r="I189" s="38"/>
      <c r="J189" s="38"/>
      <c r="K189" s="275"/>
      <c r="L189" s="62"/>
      <c r="M189" s="37"/>
    </row>
    <row r="190" spans="1:13" ht="18">
      <c r="A190" s="59"/>
      <c r="B190" s="274"/>
      <c r="C190" s="60"/>
      <c r="D190" s="61"/>
      <c r="E190" s="62"/>
      <c r="F190" s="62"/>
      <c r="G190" s="38"/>
      <c r="H190" s="38"/>
      <c r="I190" s="38"/>
      <c r="J190" s="38"/>
      <c r="K190" s="275"/>
      <c r="L190" s="62"/>
      <c r="M190" s="37"/>
    </row>
    <row r="191" spans="1:13" ht="18">
      <c r="A191" s="353" t="s">
        <v>0</v>
      </c>
      <c r="B191" s="353"/>
      <c r="C191" s="353"/>
      <c r="D191" s="353"/>
      <c r="E191" s="353"/>
      <c r="F191" s="353"/>
      <c r="G191" s="353"/>
      <c r="H191" s="353"/>
      <c r="I191" s="353"/>
      <c r="J191" s="353"/>
      <c r="K191" s="353"/>
      <c r="L191" s="353"/>
    </row>
    <row r="192" spans="1:13" ht="18">
      <c r="A192" s="353" t="s">
        <v>2594</v>
      </c>
      <c r="B192" s="353"/>
      <c r="C192" s="353"/>
      <c r="D192" s="353"/>
      <c r="E192" s="353"/>
      <c r="F192" s="353"/>
      <c r="G192" s="353"/>
      <c r="H192" s="353"/>
      <c r="I192" s="353"/>
      <c r="J192" s="353"/>
      <c r="K192" s="353"/>
      <c r="L192" s="353"/>
    </row>
    <row r="193" spans="1:13" ht="18">
      <c r="A193" s="354" t="s">
        <v>2554</v>
      </c>
      <c r="B193" s="354"/>
      <c r="C193" s="354"/>
      <c r="D193" s="354"/>
      <c r="E193" s="354"/>
      <c r="F193" s="354"/>
      <c r="G193" s="354"/>
      <c r="H193" s="354"/>
      <c r="I193" s="354"/>
      <c r="J193" s="354"/>
      <c r="K193" s="354"/>
      <c r="L193" s="354"/>
    </row>
    <row r="194" spans="1:13" ht="18">
      <c r="A194" s="10" t="s">
        <v>1</v>
      </c>
      <c r="B194" s="26" t="s">
        <v>2</v>
      </c>
      <c r="C194" s="11" t="s">
        <v>3</v>
      </c>
      <c r="D194" s="355" t="s">
        <v>4</v>
      </c>
      <c r="E194" s="355" t="s">
        <v>654</v>
      </c>
      <c r="F194" s="357" t="s">
        <v>5</v>
      </c>
      <c r="G194" s="358"/>
      <c r="H194" s="358"/>
      <c r="I194" s="358"/>
      <c r="J194" s="359"/>
      <c r="K194" s="360" t="s">
        <v>9</v>
      </c>
      <c r="L194" s="366" t="s">
        <v>6</v>
      </c>
    </row>
    <row r="195" spans="1:13" ht="18">
      <c r="A195" s="12"/>
      <c r="B195" s="27" t="s">
        <v>7</v>
      </c>
      <c r="C195" s="13" t="s">
        <v>8</v>
      </c>
      <c r="D195" s="356"/>
      <c r="E195" s="356"/>
      <c r="F195" s="8" t="s">
        <v>32</v>
      </c>
      <c r="G195" s="8" t="s">
        <v>33</v>
      </c>
      <c r="H195" s="8" t="s">
        <v>34</v>
      </c>
      <c r="I195" s="8" t="s">
        <v>35</v>
      </c>
      <c r="J195" s="21" t="s">
        <v>37</v>
      </c>
      <c r="K195" s="361"/>
      <c r="L195" s="366"/>
    </row>
    <row r="196" spans="1:13" ht="18">
      <c r="A196" s="30">
        <v>89</v>
      </c>
      <c r="B196" s="45">
        <v>4240</v>
      </c>
      <c r="C196" s="35" t="s">
        <v>2037</v>
      </c>
      <c r="D196" s="36" t="s">
        <v>2038</v>
      </c>
      <c r="E196" s="9" t="s">
        <v>36</v>
      </c>
      <c r="F196" s="9" t="s">
        <v>40</v>
      </c>
      <c r="G196" s="81"/>
      <c r="H196" s="4"/>
      <c r="I196" s="81"/>
      <c r="J196" s="4">
        <v>1</v>
      </c>
      <c r="K196" s="70">
        <v>11900</v>
      </c>
      <c r="L196" s="9"/>
    </row>
    <row r="197" spans="1:13" ht="18">
      <c r="A197" s="30">
        <v>90</v>
      </c>
      <c r="B197" s="46">
        <v>20008</v>
      </c>
      <c r="C197" s="47" t="s">
        <v>456</v>
      </c>
      <c r="D197" s="36" t="s">
        <v>457</v>
      </c>
      <c r="E197" s="9" t="s">
        <v>51</v>
      </c>
      <c r="F197" s="9" t="s">
        <v>63</v>
      </c>
      <c r="G197" s="28"/>
      <c r="H197" s="28"/>
      <c r="I197" s="28"/>
      <c r="J197" s="1">
        <v>2</v>
      </c>
      <c r="K197" s="70">
        <v>40000</v>
      </c>
      <c r="L197" s="9">
        <v>511</v>
      </c>
      <c r="M197" s="264" t="s">
        <v>2409</v>
      </c>
    </row>
    <row r="198" spans="1:13" ht="18">
      <c r="A198" s="30">
        <v>91</v>
      </c>
      <c r="B198" s="46">
        <v>20074</v>
      </c>
      <c r="C198" s="36" t="s">
        <v>468</v>
      </c>
      <c r="D198" s="36" t="s">
        <v>460</v>
      </c>
      <c r="E198" s="9" t="s">
        <v>36</v>
      </c>
      <c r="F198" s="9" t="s">
        <v>397</v>
      </c>
      <c r="G198" s="28"/>
      <c r="H198" s="28"/>
      <c r="I198" s="28"/>
      <c r="J198" s="1">
        <v>1</v>
      </c>
      <c r="K198" s="70">
        <v>9900</v>
      </c>
      <c r="L198" s="9">
        <v>514</v>
      </c>
    </row>
    <row r="199" spans="1:13" ht="18">
      <c r="A199" s="30">
        <v>92</v>
      </c>
      <c r="B199" s="112" t="s">
        <v>462</v>
      </c>
      <c r="C199" s="35" t="s">
        <v>471</v>
      </c>
      <c r="D199" s="36" t="s">
        <v>472</v>
      </c>
      <c r="E199" s="9" t="s">
        <v>51</v>
      </c>
      <c r="F199" s="9" t="s">
        <v>62</v>
      </c>
      <c r="G199" s="81"/>
      <c r="H199" s="4"/>
      <c r="I199" s="81"/>
      <c r="J199" s="81">
        <v>1</v>
      </c>
      <c r="K199" s="70">
        <v>80250</v>
      </c>
      <c r="L199" s="9"/>
    </row>
    <row r="200" spans="1:13" ht="18">
      <c r="A200" s="30">
        <v>93</v>
      </c>
      <c r="B200" s="230" t="s">
        <v>474</v>
      </c>
      <c r="C200" s="16" t="s">
        <v>2039</v>
      </c>
      <c r="D200" s="16" t="s">
        <v>2040</v>
      </c>
      <c r="E200" s="17" t="s">
        <v>51</v>
      </c>
      <c r="F200" s="17" t="s">
        <v>62</v>
      </c>
      <c r="G200" s="81"/>
      <c r="H200" s="81"/>
      <c r="I200" s="81"/>
      <c r="J200" s="81">
        <v>1</v>
      </c>
      <c r="K200" s="231">
        <v>80000</v>
      </c>
      <c r="L200" s="17"/>
    </row>
    <row r="201" spans="1:13" ht="18">
      <c r="A201" s="30">
        <v>94</v>
      </c>
      <c r="B201" s="230" t="s">
        <v>474</v>
      </c>
      <c r="C201" s="16" t="s">
        <v>2041</v>
      </c>
      <c r="D201" s="16" t="s">
        <v>2042</v>
      </c>
      <c r="E201" s="17" t="s">
        <v>51</v>
      </c>
      <c r="F201" s="17" t="s">
        <v>52</v>
      </c>
      <c r="G201" s="81"/>
      <c r="H201" s="81"/>
      <c r="I201" s="81"/>
      <c r="J201" s="81">
        <v>1</v>
      </c>
      <c r="K201" s="231">
        <v>18000</v>
      </c>
      <c r="L201" s="17"/>
    </row>
    <row r="202" spans="1:13" ht="18">
      <c r="A202" s="30">
        <v>95</v>
      </c>
      <c r="B202" s="34">
        <v>43859</v>
      </c>
      <c r="C202" s="35" t="s">
        <v>477</v>
      </c>
      <c r="D202" s="47" t="s">
        <v>478</v>
      </c>
      <c r="E202" s="9" t="s">
        <v>36</v>
      </c>
      <c r="F202" s="9" t="s">
        <v>40</v>
      </c>
      <c r="G202" s="81"/>
      <c r="H202" s="81"/>
      <c r="I202" s="81"/>
      <c r="J202" s="4">
        <v>1</v>
      </c>
      <c r="K202" s="88">
        <v>24000</v>
      </c>
      <c r="L202" s="9">
        <v>511</v>
      </c>
      <c r="M202" s="264" t="s">
        <v>2409</v>
      </c>
    </row>
    <row r="203" spans="1:13" ht="18">
      <c r="A203" s="167"/>
      <c r="B203" s="168"/>
      <c r="C203" s="169"/>
      <c r="D203" s="170" t="s">
        <v>2969</v>
      </c>
      <c r="E203" s="168"/>
      <c r="F203" s="171" t="s">
        <v>1708</v>
      </c>
      <c r="G203" s="171">
        <f>SUM(G70:G76,G38:G57,G6:G25)</f>
        <v>86</v>
      </c>
      <c r="H203" s="171"/>
      <c r="I203" s="171"/>
      <c r="J203" s="171">
        <f>SUM(J196:J202,J165:J184,J133:J152,J101:J120,J70:J88,)</f>
        <v>186</v>
      </c>
      <c r="K203" s="201"/>
      <c r="L203" s="168"/>
    </row>
    <row r="204" spans="1:13" ht="18">
      <c r="A204" s="271"/>
      <c r="B204" s="272"/>
      <c r="C204" s="64"/>
      <c r="D204" s="65"/>
      <c r="E204" s="66"/>
      <c r="F204" s="66"/>
      <c r="G204" s="273"/>
      <c r="H204" s="273"/>
      <c r="I204" s="273"/>
      <c r="J204" s="273"/>
      <c r="K204" s="141"/>
      <c r="L204" s="66"/>
      <c r="M204" s="37"/>
    </row>
    <row r="205" spans="1:13" ht="18">
      <c r="A205" s="59"/>
      <c r="B205" s="274"/>
      <c r="C205" s="60"/>
      <c r="D205" s="61"/>
      <c r="E205" s="62"/>
      <c r="F205" s="62"/>
      <c r="G205" s="38"/>
      <c r="H205" s="38"/>
      <c r="I205" s="38"/>
      <c r="J205" s="38"/>
      <c r="K205" s="275"/>
      <c r="L205" s="62"/>
      <c r="M205" s="37"/>
    </row>
    <row r="206" spans="1:13" ht="18">
      <c r="A206" s="59"/>
      <c r="B206" s="274"/>
      <c r="C206" s="60"/>
      <c r="D206" s="61"/>
      <c r="E206" s="62"/>
      <c r="F206" s="62"/>
      <c r="G206" s="38"/>
      <c r="H206" s="38"/>
      <c r="I206" s="38"/>
      <c r="J206" s="38"/>
      <c r="K206" s="275"/>
      <c r="L206" s="62"/>
      <c r="M206" s="37"/>
    </row>
  </sheetData>
  <mergeCells count="57">
    <mergeCell ref="A65:L65"/>
    <mergeCell ref="A66:L66"/>
    <mergeCell ref="A67:L67"/>
    <mergeCell ref="D68:D69"/>
    <mergeCell ref="E68:E69"/>
    <mergeCell ref="F68:J68"/>
    <mergeCell ref="K68:K69"/>
    <mergeCell ref="L68:L69"/>
    <mergeCell ref="A33:L33"/>
    <mergeCell ref="A34:L34"/>
    <mergeCell ref="A35:L35"/>
    <mergeCell ref="D36:D37"/>
    <mergeCell ref="E36:E37"/>
    <mergeCell ref="F36:J36"/>
    <mergeCell ref="K36:K37"/>
    <mergeCell ref="L36:L37"/>
    <mergeCell ref="M4:M5"/>
    <mergeCell ref="E4:E5"/>
    <mergeCell ref="A1:L1"/>
    <mergeCell ref="A2:L2"/>
    <mergeCell ref="A3:L3"/>
    <mergeCell ref="D4:D5"/>
    <mergeCell ref="F4:J4"/>
    <mergeCell ref="K4:K5"/>
    <mergeCell ref="L4:L5"/>
    <mergeCell ref="A96:L96"/>
    <mergeCell ref="A97:L97"/>
    <mergeCell ref="A98:L98"/>
    <mergeCell ref="D99:D100"/>
    <mergeCell ref="E99:E100"/>
    <mergeCell ref="F99:J99"/>
    <mergeCell ref="K99:K100"/>
    <mergeCell ref="L99:L100"/>
    <mergeCell ref="A128:L128"/>
    <mergeCell ref="A129:L129"/>
    <mergeCell ref="A130:L130"/>
    <mergeCell ref="D131:D132"/>
    <mergeCell ref="E131:E132"/>
    <mergeCell ref="F131:J131"/>
    <mergeCell ref="K131:K132"/>
    <mergeCell ref="L131:L132"/>
    <mergeCell ref="A160:L160"/>
    <mergeCell ref="A161:L161"/>
    <mergeCell ref="A162:L162"/>
    <mergeCell ref="D163:D164"/>
    <mergeCell ref="E163:E164"/>
    <mergeCell ref="F163:J163"/>
    <mergeCell ref="K163:K164"/>
    <mergeCell ref="L163:L164"/>
    <mergeCell ref="A191:L191"/>
    <mergeCell ref="A192:L192"/>
    <mergeCell ref="A193:L193"/>
    <mergeCell ref="D194:D195"/>
    <mergeCell ref="E194:E195"/>
    <mergeCell ref="F194:J194"/>
    <mergeCell ref="K194:K195"/>
    <mergeCell ref="L194:L195"/>
  </mergeCells>
  <phoneticPr fontId="12" type="noConversion"/>
  <printOptions horizontalCentered="1"/>
  <pageMargins left="0.31496062992125984" right="0.11811023622047245" top="0.59055118110236227" bottom="0.15748031496062992" header="0" footer="0"/>
  <pageSetup paperSize="9" scale="17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FF00"/>
  </sheetPr>
  <dimension ref="A1:M57"/>
  <sheetViews>
    <sheetView topLeftCell="A43" zoomScale="145" zoomScaleNormal="145" workbookViewId="0">
      <selection activeCell="J54" sqref="J54"/>
    </sheetView>
  </sheetViews>
  <sheetFormatPr defaultRowHeight="14.25"/>
  <cols>
    <col min="1" max="1" width="4" customWidth="1"/>
    <col min="2" max="2" width="10.73046875" customWidth="1"/>
    <col min="3" max="3" width="19.46484375" bestFit="1" customWidth="1"/>
    <col min="4" max="4" width="29.863281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2595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1">
        <v>40609</v>
      </c>
      <c r="C6" s="89" t="s">
        <v>195</v>
      </c>
      <c r="D6" s="47" t="s">
        <v>2458</v>
      </c>
      <c r="E6" s="9" t="s">
        <v>51</v>
      </c>
      <c r="F6" s="9" t="s">
        <v>63</v>
      </c>
      <c r="G6" s="9">
        <v>2</v>
      </c>
      <c r="H6" s="81"/>
      <c r="I6" s="81"/>
      <c r="J6" s="1"/>
      <c r="K6" s="70">
        <v>47000</v>
      </c>
      <c r="L6" s="9"/>
      <c r="M6" s="264" t="s">
        <v>2409</v>
      </c>
    </row>
    <row r="7" spans="1:13" ht="18">
      <c r="A7" s="30">
        <v>2</v>
      </c>
      <c r="B7" s="119">
        <v>19790</v>
      </c>
      <c r="C7" s="57" t="s">
        <v>212</v>
      </c>
      <c r="D7" s="57" t="s">
        <v>213</v>
      </c>
      <c r="E7" s="9" t="s">
        <v>51</v>
      </c>
      <c r="F7" s="58" t="s">
        <v>45</v>
      </c>
      <c r="G7" s="81">
        <v>1</v>
      </c>
      <c r="H7" s="81"/>
      <c r="I7" s="4"/>
      <c r="J7" s="4"/>
      <c r="K7" s="71">
        <v>60000</v>
      </c>
      <c r="L7" s="58" t="s">
        <v>210</v>
      </c>
      <c r="M7" s="264" t="s">
        <v>2409</v>
      </c>
    </row>
    <row r="8" spans="1:13" ht="18">
      <c r="A8" s="30">
        <v>3</v>
      </c>
      <c r="B8" s="46">
        <v>19792</v>
      </c>
      <c r="C8" s="36" t="s">
        <v>207</v>
      </c>
      <c r="D8" s="36" t="s">
        <v>208</v>
      </c>
      <c r="E8" s="9" t="s">
        <v>51</v>
      </c>
      <c r="F8" s="9" t="s">
        <v>40</v>
      </c>
      <c r="G8" s="81">
        <v>1</v>
      </c>
      <c r="H8" s="81"/>
      <c r="I8" s="4"/>
      <c r="J8" s="4"/>
      <c r="K8" s="71">
        <v>44000</v>
      </c>
      <c r="L8" s="9" t="s">
        <v>210</v>
      </c>
      <c r="M8" s="264" t="s">
        <v>2409</v>
      </c>
    </row>
    <row r="9" spans="1:13" ht="18">
      <c r="A9" s="30">
        <v>4</v>
      </c>
      <c r="B9" s="235" t="s">
        <v>2906</v>
      </c>
      <c r="C9" s="56" t="s">
        <v>2907</v>
      </c>
      <c r="D9" s="56" t="s">
        <v>2908</v>
      </c>
      <c r="E9" s="58" t="s">
        <v>36</v>
      </c>
      <c r="F9" s="58" t="s">
        <v>40</v>
      </c>
      <c r="G9" s="58">
        <v>1</v>
      </c>
      <c r="H9" s="58"/>
      <c r="I9" s="58"/>
      <c r="J9" s="58"/>
      <c r="K9" s="164">
        <v>4990</v>
      </c>
      <c r="L9" s="9"/>
      <c r="M9" s="264" t="s">
        <v>2409</v>
      </c>
    </row>
    <row r="10" spans="1:13" ht="18">
      <c r="A10" s="30">
        <v>5</v>
      </c>
      <c r="B10" s="235" t="s">
        <v>2840</v>
      </c>
      <c r="C10" s="56" t="s">
        <v>2841</v>
      </c>
      <c r="D10" s="56" t="s">
        <v>2820</v>
      </c>
      <c r="E10" s="58" t="s">
        <v>36</v>
      </c>
      <c r="F10" s="58" t="s">
        <v>40</v>
      </c>
      <c r="G10" s="58"/>
      <c r="H10" s="58"/>
      <c r="I10" s="58"/>
      <c r="J10" s="58">
        <v>1</v>
      </c>
      <c r="K10" s="164">
        <v>3990</v>
      </c>
      <c r="L10" s="16"/>
      <c r="M10" s="264" t="s">
        <v>2409</v>
      </c>
    </row>
    <row r="11" spans="1:13" ht="18">
      <c r="A11" s="30">
        <v>6</v>
      </c>
      <c r="B11" s="235" t="s">
        <v>2840</v>
      </c>
      <c r="C11" s="56" t="s">
        <v>2842</v>
      </c>
      <c r="D11" s="56" t="s">
        <v>2753</v>
      </c>
      <c r="E11" s="58" t="s">
        <v>36</v>
      </c>
      <c r="F11" s="58" t="s">
        <v>40</v>
      </c>
      <c r="G11" s="58"/>
      <c r="H11" s="58"/>
      <c r="I11" s="58"/>
      <c r="J11" s="58">
        <v>1</v>
      </c>
      <c r="K11" s="164">
        <v>3990</v>
      </c>
      <c r="L11" s="16"/>
      <c r="M11" s="264" t="s">
        <v>2409</v>
      </c>
    </row>
    <row r="12" spans="1:13" ht="18">
      <c r="A12" s="30">
        <v>7</v>
      </c>
      <c r="B12" s="235" t="s">
        <v>2840</v>
      </c>
      <c r="C12" s="56" t="s">
        <v>2904</v>
      </c>
      <c r="D12" s="56" t="s">
        <v>2905</v>
      </c>
      <c r="E12" s="58" t="s">
        <v>36</v>
      </c>
      <c r="F12" s="58" t="s">
        <v>43</v>
      </c>
      <c r="G12" s="58"/>
      <c r="H12" s="58"/>
      <c r="I12" s="58"/>
      <c r="J12" s="58">
        <v>1</v>
      </c>
      <c r="K12" s="164">
        <v>4990</v>
      </c>
      <c r="L12" s="16"/>
      <c r="M12" s="264" t="s">
        <v>2409</v>
      </c>
    </row>
    <row r="13" spans="1:13" ht="18">
      <c r="A13" s="30">
        <v>8</v>
      </c>
      <c r="B13" s="235" t="s">
        <v>2843</v>
      </c>
      <c r="C13" s="56" t="s">
        <v>2844</v>
      </c>
      <c r="D13" s="56" t="s">
        <v>2820</v>
      </c>
      <c r="E13" s="58" t="s">
        <v>51</v>
      </c>
      <c r="F13" s="58" t="s">
        <v>40</v>
      </c>
      <c r="G13" s="58">
        <v>1</v>
      </c>
      <c r="H13" s="58"/>
      <c r="I13" s="58"/>
      <c r="J13" s="58"/>
      <c r="K13" s="164">
        <v>3990</v>
      </c>
      <c r="L13" s="16"/>
      <c r="M13" s="264" t="s">
        <v>2409</v>
      </c>
    </row>
    <row r="14" spans="1:13" ht="18">
      <c r="A14" s="30">
        <v>9</v>
      </c>
      <c r="B14" s="46">
        <v>17099</v>
      </c>
      <c r="C14" s="47" t="s">
        <v>2150</v>
      </c>
      <c r="D14" s="36" t="s">
        <v>202</v>
      </c>
      <c r="E14" s="9" t="s">
        <v>51</v>
      </c>
      <c r="F14" s="9" t="s">
        <v>203</v>
      </c>
      <c r="G14" s="81"/>
      <c r="H14" s="81"/>
      <c r="I14" s="81"/>
      <c r="J14" s="81">
        <v>12</v>
      </c>
      <c r="K14" s="87">
        <v>3000</v>
      </c>
      <c r="L14" s="9"/>
      <c r="M14" s="37"/>
    </row>
    <row r="15" spans="1:13" ht="18">
      <c r="A15" s="30">
        <v>10</v>
      </c>
      <c r="B15" s="46">
        <v>17082</v>
      </c>
      <c r="C15" s="36" t="s">
        <v>2151</v>
      </c>
      <c r="D15" s="36" t="s">
        <v>202</v>
      </c>
      <c r="E15" s="9" t="s">
        <v>51</v>
      </c>
      <c r="F15" s="9" t="s">
        <v>204</v>
      </c>
      <c r="G15" s="81"/>
      <c r="H15" s="81"/>
      <c r="I15" s="81"/>
      <c r="J15" s="81">
        <v>15</v>
      </c>
      <c r="K15" s="88">
        <v>2000</v>
      </c>
      <c r="L15" s="9"/>
      <c r="M15" s="37"/>
    </row>
    <row r="16" spans="1:13" ht="18">
      <c r="A16" s="30">
        <v>11</v>
      </c>
      <c r="B16" s="46">
        <v>17082</v>
      </c>
      <c r="C16" s="36" t="s">
        <v>2151</v>
      </c>
      <c r="D16" s="36" t="s">
        <v>2092</v>
      </c>
      <c r="E16" s="9" t="s">
        <v>51</v>
      </c>
      <c r="F16" s="9" t="s">
        <v>43</v>
      </c>
      <c r="G16" s="81"/>
      <c r="H16" s="81"/>
      <c r="I16" s="81"/>
      <c r="J16" s="81">
        <v>1</v>
      </c>
      <c r="K16" s="88">
        <v>2000</v>
      </c>
      <c r="L16" s="9"/>
      <c r="M16" s="37"/>
    </row>
    <row r="17" spans="1:13" ht="18">
      <c r="A17" s="30">
        <v>12</v>
      </c>
      <c r="B17" s="46">
        <v>17082</v>
      </c>
      <c r="C17" s="36" t="s">
        <v>2151</v>
      </c>
      <c r="D17" s="36" t="s">
        <v>202</v>
      </c>
      <c r="E17" s="9" t="s">
        <v>51</v>
      </c>
      <c r="F17" s="9" t="s">
        <v>205</v>
      </c>
      <c r="G17" s="81"/>
      <c r="H17" s="81"/>
      <c r="I17" s="81"/>
      <c r="J17" s="81">
        <v>10</v>
      </c>
      <c r="K17" s="88">
        <v>2000</v>
      </c>
      <c r="L17" s="9"/>
      <c r="M17" s="37"/>
    </row>
    <row r="18" spans="1:13" ht="18">
      <c r="A18" s="30">
        <v>13</v>
      </c>
      <c r="B18" s="46" t="s">
        <v>2152</v>
      </c>
      <c r="C18" s="47" t="s">
        <v>2153</v>
      </c>
      <c r="D18" s="36" t="s">
        <v>2154</v>
      </c>
      <c r="E18" s="9" t="s">
        <v>51</v>
      </c>
      <c r="F18" s="9" t="s">
        <v>140</v>
      </c>
      <c r="G18" s="81"/>
      <c r="H18" s="81"/>
      <c r="I18" s="81"/>
      <c r="J18" s="81">
        <v>4</v>
      </c>
      <c r="K18" s="71">
        <v>26800</v>
      </c>
      <c r="L18" s="9"/>
      <c r="M18" s="264" t="s">
        <v>2409</v>
      </c>
    </row>
    <row r="19" spans="1:13" ht="18">
      <c r="A19" s="30">
        <v>14</v>
      </c>
      <c r="B19" s="31">
        <v>39255</v>
      </c>
      <c r="C19" s="35" t="s">
        <v>2155</v>
      </c>
      <c r="D19" s="36" t="s">
        <v>2156</v>
      </c>
      <c r="E19" s="19" t="s">
        <v>51</v>
      </c>
      <c r="F19" s="9" t="s">
        <v>68</v>
      </c>
      <c r="G19" s="9"/>
      <c r="H19" s="81"/>
      <c r="I19" s="81"/>
      <c r="J19" s="81">
        <v>2</v>
      </c>
      <c r="K19" s="91">
        <v>49900</v>
      </c>
      <c r="L19" s="9"/>
      <c r="M19" s="37"/>
    </row>
    <row r="20" spans="1:13" ht="18">
      <c r="A20" s="30">
        <v>15</v>
      </c>
      <c r="B20" s="31">
        <v>39255</v>
      </c>
      <c r="C20" s="35" t="s">
        <v>2157</v>
      </c>
      <c r="D20" s="36" t="s">
        <v>2158</v>
      </c>
      <c r="E20" s="19" t="s">
        <v>51</v>
      </c>
      <c r="F20" s="9" t="s">
        <v>68</v>
      </c>
      <c r="G20" s="9"/>
      <c r="H20" s="81"/>
      <c r="I20" s="81"/>
      <c r="J20" s="4">
        <v>2</v>
      </c>
      <c r="K20" s="91">
        <v>16900</v>
      </c>
      <c r="L20" s="9"/>
      <c r="M20" s="37"/>
    </row>
    <row r="21" spans="1:13" ht="18">
      <c r="A21" s="30"/>
      <c r="B21" s="31"/>
      <c r="C21" s="35"/>
      <c r="D21" s="47" t="s">
        <v>2159</v>
      </c>
      <c r="E21" s="19"/>
      <c r="F21" s="9"/>
      <c r="G21" s="9"/>
      <c r="H21" s="81"/>
      <c r="I21" s="81"/>
      <c r="J21" s="1"/>
      <c r="K21" s="70"/>
      <c r="L21" s="9"/>
      <c r="M21" s="37"/>
    </row>
    <row r="22" spans="1:13" ht="18">
      <c r="A22" s="30">
        <v>16</v>
      </c>
      <c r="B22" s="46" t="s">
        <v>2160</v>
      </c>
      <c r="C22" s="36" t="s">
        <v>2161</v>
      </c>
      <c r="D22" s="36" t="s">
        <v>200</v>
      </c>
      <c r="E22" s="9" t="s">
        <v>51</v>
      </c>
      <c r="F22" s="9" t="s">
        <v>201</v>
      </c>
      <c r="G22" s="9"/>
      <c r="H22" s="81"/>
      <c r="I22" s="81"/>
      <c r="J22" s="4">
        <v>1</v>
      </c>
      <c r="K22" s="70"/>
      <c r="L22" s="9"/>
      <c r="M22" s="37"/>
    </row>
    <row r="23" spans="1:13" ht="18">
      <c r="A23" s="30">
        <v>17</v>
      </c>
      <c r="B23" s="31">
        <v>40609</v>
      </c>
      <c r="C23" s="35" t="s">
        <v>193</v>
      </c>
      <c r="D23" s="36" t="s">
        <v>206</v>
      </c>
      <c r="E23" s="9" t="s">
        <v>51</v>
      </c>
      <c r="F23" s="9" t="s">
        <v>43</v>
      </c>
      <c r="G23" s="9"/>
      <c r="H23" s="81"/>
      <c r="I23" s="81"/>
      <c r="J23" s="1">
        <v>1</v>
      </c>
      <c r="K23" s="70">
        <v>50000</v>
      </c>
      <c r="L23" s="9" t="s">
        <v>2468</v>
      </c>
      <c r="M23" s="264" t="s">
        <v>2409</v>
      </c>
    </row>
    <row r="24" spans="1:13" ht="18">
      <c r="A24" s="30">
        <v>18</v>
      </c>
      <c r="B24" s="31">
        <v>40609</v>
      </c>
      <c r="C24" s="35" t="s">
        <v>2162</v>
      </c>
      <c r="D24" s="36" t="s">
        <v>2163</v>
      </c>
      <c r="E24" s="9" t="s">
        <v>51</v>
      </c>
      <c r="F24" s="9" t="s">
        <v>43</v>
      </c>
      <c r="G24" s="9"/>
      <c r="H24" s="81"/>
      <c r="I24" s="81"/>
      <c r="J24" s="81">
        <v>1</v>
      </c>
      <c r="K24" s="70">
        <v>50000</v>
      </c>
      <c r="L24" s="9"/>
      <c r="M24" s="37"/>
    </row>
    <row r="25" spans="1:13" ht="12" customHeight="1">
      <c r="A25" s="271"/>
      <c r="B25" s="272"/>
      <c r="C25" s="64"/>
      <c r="D25" s="65"/>
      <c r="E25" s="66"/>
      <c r="F25" s="66"/>
      <c r="G25" s="273"/>
      <c r="H25" s="273"/>
      <c r="I25" s="273"/>
      <c r="J25" s="273"/>
      <c r="K25" s="141"/>
      <c r="L25" s="66"/>
    </row>
    <row r="26" spans="1:13" ht="18">
      <c r="A26" s="59"/>
      <c r="B26" s="274"/>
      <c r="C26" s="60"/>
      <c r="D26" s="61"/>
      <c r="E26" s="62"/>
      <c r="F26" s="62"/>
      <c r="G26" s="38"/>
      <c r="H26" s="38"/>
      <c r="I26" s="38"/>
      <c r="J26" s="38"/>
      <c r="K26" s="275"/>
      <c r="L26" s="62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</row>
    <row r="32" spans="1:13" ht="18">
      <c r="A32" s="353" t="s">
        <v>0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53"/>
      <c r="L32" s="353"/>
      <c r="M32" s="38"/>
    </row>
    <row r="33" spans="1:13" ht="18">
      <c r="A33" s="353" t="s">
        <v>2595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8"/>
    </row>
    <row r="34" spans="1:13" ht="18">
      <c r="A34" s="354" t="s">
        <v>2554</v>
      </c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8"/>
    </row>
    <row r="35" spans="1:13" ht="18">
      <c r="A35" s="10" t="s">
        <v>1</v>
      </c>
      <c r="B35" s="26" t="s">
        <v>2</v>
      </c>
      <c r="C35" s="11" t="s">
        <v>3</v>
      </c>
      <c r="D35" s="355" t="s">
        <v>4</v>
      </c>
      <c r="E35" s="355" t="s">
        <v>654</v>
      </c>
      <c r="F35" s="357" t="s">
        <v>5</v>
      </c>
      <c r="G35" s="358"/>
      <c r="H35" s="358"/>
      <c r="I35" s="358"/>
      <c r="J35" s="359"/>
      <c r="K35" s="360" t="s">
        <v>9</v>
      </c>
      <c r="L35" s="355" t="s">
        <v>6</v>
      </c>
      <c r="M35" s="38"/>
    </row>
    <row r="36" spans="1:13" ht="18">
      <c r="A36" s="12"/>
      <c r="B36" s="27" t="s">
        <v>7</v>
      </c>
      <c r="C36" s="13" t="s">
        <v>8</v>
      </c>
      <c r="D36" s="356"/>
      <c r="E36" s="356"/>
      <c r="F36" s="8" t="s">
        <v>32</v>
      </c>
      <c r="G36" s="8" t="s">
        <v>33</v>
      </c>
      <c r="H36" s="8" t="s">
        <v>34</v>
      </c>
      <c r="I36" s="8" t="s">
        <v>35</v>
      </c>
      <c r="J36" s="21" t="s">
        <v>37</v>
      </c>
      <c r="K36" s="361"/>
      <c r="L36" s="356"/>
      <c r="M36" s="38"/>
    </row>
    <row r="37" spans="1:13" ht="18">
      <c r="A37" s="30">
        <v>19</v>
      </c>
      <c r="B37" s="31">
        <v>40609</v>
      </c>
      <c r="C37" s="35" t="s">
        <v>2164</v>
      </c>
      <c r="D37" s="47" t="s">
        <v>2165</v>
      </c>
      <c r="E37" s="9" t="s">
        <v>36</v>
      </c>
      <c r="F37" s="9" t="s">
        <v>40</v>
      </c>
      <c r="G37" s="81"/>
      <c r="H37" s="81"/>
      <c r="I37" s="81"/>
      <c r="J37" s="81">
        <v>1</v>
      </c>
      <c r="K37" s="96">
        <v>35000</v>
      </c>
      <c r="L37" s="238"/>
      <c r="M37" s="37"/>
    </row>
    <row r="38" spans="1:13" ht="18">
      <c r="A38" s="30">
        <v>20</v>
      </c>
      <c r="B38" s="31">
        <v>40609</v>
      </c>
      <c r="C38" s="35" t="s">
        <v>2166</v>
      </c>
      <c r="D38" s="36" t="s">
        <v>2167</v>
      </c>
      <c r="E38" s="9" t="s">
        <v>36</v>
      </c>
      <c r="F38" s="9" t="s">
        <v>40</v>
      </c>
      <c r="G38" s="81"/>
      <c r="H38" s="81"/>
      <c r="I38" s="4"/>
      <c r="J38" s="81">
        <v>1</v>
      </c>
      <c r="K38" s="96">
        <v>40000</v>
      </c>
      <c r="L38" s="238"/>
      <c r="M38" s="37"/>
    </row>
    <row r="39" spans="1:13" ht="18">
      <c r="A39" s="30">
        <v>21</v>
      </c>
      <c r="B39" s="31">
        <v>40609</v>
      </c>
      <c r="C39" s="89" t="s">
        <v>2168</v>
      </c>
      <c r="D39" s="36" t="s">
        <v>2169</v>
      </c>
      <c r="E39" s="9" t="s">
        <v>36</v>
      </c>
      <c r="F39" s="9" t="s">
        <v>329</v>
      </c>
      <c r="G39" s="81"/>
      <c r="H39" s="81"/>
      <c r="I39" s="4"/>
      <c r="J39" s="81">
        <v>20</v>
      </c>
      <c r="K39" s="96">
        <v>500</v>
      </c>
      <c r="L39" s="238"/>
      <c r="M39" s="37"/>
    </row>
    <row r="40" spans="1:13" ht="18">
      <c r="A40" s="30">
        <v>22</v>
      </c>
      <c r="B40" s="46">
        <v>19790</v>
      </c>
      <c r="C40" s="36" t="s">
        <v>211</v>
      </c>
      <c r="D40" s="69" t="s">
        <v>941</v>
      </c>
      <c r="E40" s="9" t="s">
        <v>51</v>
      </c>
      <c r="F40" s="9" t="s">
        <v>40</v>
      </c>
      <c r="G40" s="81"/>
      <c r="H40" s="81"/>
      <c r="I40" s="4"/>
      <c r="J40" s="4">
        <v>1</v>
      </c>
      <c r="K40" s="71">
        <v>35000</v>
      </c>
      <c r="L40" s="9"/>
      <c r="M40" s="264" t="s">
        <v>2409</v>
      </c>
    </row>
    <row r="41" spans="1:13" ht="18">
      <c r="A41" s="30">
        <v>23</v>
      </c>
      <c r="B41" s="46">
        <v>19790</v>
      </c>
      <c r="C41" s="36" t="s">
        <v>209</v>
      </c>
      <c r="D41" s="36" t="s">
        <v>942</v>
      </c>
      <c r="E41" s="9" t="s">
        <v>51</v>
      </c>
      <c r="F41" s="9" t="s">
        <v>45</v>
      </c>
      <c r="G41" s="81"/>
      <c r="H41" s="81"/>
      <c r="I41" s="4"/>
      <c r="J41" s="4">
        <v>1</v>
      </c>
      <c r="K41" s="71">
        <v>180000</v>
      </c>
      <c r="L41" s="9" t="s">
        <v>210</v>
      </c>
      <c r="M41" s="264" t="s">
        <v>2409</v>
      </c>
    </row>
    <row r="42" spans="1:13" ht="18">
      <c r="A42" s="30">
        <v>24</v>
      </c>
      <c r="B42" s="46">
        <v>19792</v>
      </c>
      <c r="C42" s="36" t="s">
        <v>2170</v>
      </c>
      <c r="D42" s="36" t="s">
        <v>2171</v>
      </c>
      <c r="E42" s="9" t="s">
        <v>51</v>
      </c>
      <c r="F42" s="9" t="s">
        <v>40</v>
      </c>
      <c r="G42" s="81"/>
      <c r="H42" s="81"/>
      <c r="I42" s="4"/>
      <c r="J42" s="4">
        <v>1</v>
      </c>
      <c r="K42" s="71">
        <v>35000</v>
      </c>
      <c r="L42" s="9"/>
      <c r="M42" s="264" t="s">
        <v>2409</v>
      </c>
    </row>
    <row r="43" spans="1:13" ht="18">
      <c r="A43" s="30">
        <v>25</v>
      </c>
      <c r="B43" s="119">
        <v>19792</v>
      </c>
      <c r="C43" s="57" t="s">
        <v>2172</v>
      </c>
      <c r="D43" s="57" t="s">
        <v>2173</v>
      </c>
      <c r="E43" s="58" t="s">
        <v>51</v>
      </c>
      <c r="F43" s="58" t="s">
        <v>121</v>
      </c>
      <c r="G43" s="81"/>
      <c r="H43" s="81"/>
      <c r="I43" s="4"/>
      <c r="J43" s="4">
        <v>1</v>
      </c>
      <c r="K43" s="71"/>
      <c r="L43" s="57"/>
      <c r="M43" s="38"/>
    </row>
    <row r="44" spans="1:13" ht="18">
      <c r="A44" s="30">
        <v>26</v>
      </c>
      <c r="B44" s="46">
        <v>19792</v>
      </c>
      <c r="C44" s="36" t="s">
        <v>2183</v>
      </c>
      <c r="D44" s="36" t="s">
        <v>2163</v>
      </c>
      <c r="E44" s="9" t="s">
        <v>51</v>
      </c>
      <c r="F44" s="9" t="s">
        <v>43</v>
      </c>
      <c r="G44" s="81"/>
      <c r="H44" s="81"/>
      <c r="I44" s="81"/>
      <c r="J44" s="1">
        <v>1</v>
      </c>
      <c r="K44" s="71">
        <v>50000</v>
      </c>
      <c r="L44" s="9"/>
      <c r="M44" s="264" t="s">
        <v>2409</v>
      </c>
    </row>
    <row r="45" spans="1:13" ht="18">
      <c r="A45" s="30">
        <v>27</v>
      </c>
      <c r="B45" s="34">
        <v>41087</v>
      </c>
      <c r="C45" s="36"/>
      <c r="D45" s="202" t="s">
        <v>2551</v>
      </c>
      <c r="E45" s="9"/>
      <c r="F45" s="9"/>
      <c r="G45" s="81"/>
      <c r="H45" s="81"/>
      <c r="I45" s="81"/>
      <c r="J45" s="1"/>
      <c r="K45" s="71">
        <v>589130.43999999994</v>
      </c>
      <c r="L45" s="9"/>
    </row>
    <row r="46" spans="1:13" ht="18">
      <c r="A46" s="30"/>
      <c r="B46" s="45"/>
      <c r="C46" s="36" t="s">
        <v>2174</v>
      </c>
      <c r="D46" s="47" t="s">
        <v>2178</v>
      </c>
      <c r="E46" s="9"/>
      <c r="F46" s="9" t="s">
        <v>40</v>
      </c>
      <c r="G46" s="81"/>
      <c r="H46" s="81"/>
      <c r="I46" s="81"/>
      <c r="J46" s="1">
        <v>1</v>
      </c>
      <c r="K46" s="71"/>
      <c r="L46" s="9"/>
    </row>
    <row r="47" spans="1:13" ht="18">
      <c r="A47" s="30"/>
      <c r="B47" s="45"/>
      <c r="C47" s="35" t="s">
        <v>2175</v>
      </c>
      <c r="D47" s="69" t="s">
        <v>2179</v>
      </c>
      <c r="E47" s="9"/>
      <c r="F47" s="9" t="s">
        <v>40</v>
      </c>
      <c r="G47" s="81"/>
      <c r="H47" s="81"/>
      <c r="I47" s="81"/>
      <c r="J47" s="1">
        <v>1</v>
      </c>
      <c r="K47" s="71"/>
      <c r="L47" s="9"/>
    </row>
    <row r="48" spans="1:13" ht="18">
      <c r="A48" s="30"/>
      <c r="B48" s="45"/>
      <c r="C48" s="35" t="s">
        <v>2176</v>
      </c>
      <c r="D48" s="47" t="s">
        <v>2180</v>
      </c>
      <c r="E48" s="9"/>
      <c r="F48" s="9" t="s">
        <v>121</v>
      </c>
      <c r="G48" s="81"/>
      <c r="H48" s="81"/>
      <c r="I48" s="81"/>
      <c r="J48" s="1">
        <v>1</v>
      </c>
      <c r="K48" s="71"/>
      <c r="L48" s="9"/>
    </row>
    <row r="49" spans="1:12" ht="18">
      <c r="A49" s="30"/>
      <c r="B49" s="55"/>
      <c r="C49" s="56" t="s">
        <v>197</v>
      </c>
      <c r="D49" s="239" t="s">
        <v>2181</v>
      </c>
      <c r="E49" s="58"/>
      <c r="F49" s="58" t="s">
        <v>43</v>
      </c>
      <c r="G49" s="81"/>
      <c r="H49" s="81"/>
      <c r="I49" s="4"/>
      <c r="J49" s="4">
        <v>1</v>
      </c>
      <c r="K49" s="71"/>
      <c r="L49" s="58"/>
    </row>
    <row r="50" spans="1:12" ht="18">
      <c r="A50" s="30"/>
      <c r="B50" s="34"/>
      <c r="C50" s="35" t="s">
        <v>196</v>
      </c>
      <c r="D50" s="69" t="s">
        <v>2182</v>
      </c>
      <c r="E50" s="9"/>
      <c r="F50" s="9" t="s">
        <v>43</v>
      </c>
      <c r="G50" s="81"/>
      <c r="H50" s="81"/>
      <c r="I50" s="4"/>
      <c r="J50" s="4">
        <v>1</v>
      </c>
      <c r="K50" s="71"/>
      <c r="L50" s="9"/>
    </row>
    <row r="51" spans="1:12" ht="18">
      <c r="A51" s="30">
        <v>28</v>
      </c>
      <c r="B51" s="31">
        <v>41627</v>
      </c>
      <c r="C51" s="35" t="s">
        <v>2177</v>
      </c>
      <c r="D51" s="36" t="s">
        <v>198</v>
      </c>
      <c r="E51" s="9" t="s">
        <v>36</v>
      </c>
      <c r="F51" s="9" t="s">
        <v>40</v>
      </c>
      <c r="G51" s="4"/>
      <c r="H51" s="4"/>
      <c r="I51" s="4"/>
      <c r="J51" s="4">
        <v>1</v>
      </c>
      <c r="K51" s="70">
        <v>3650</v>
      </c>
      <c r="L51" s="16"/>
    </row>
    <row r="52" spans="1:12" ht="18">
      <c r="A52" s="30"/>
      <c r="B52" s="31"/>
      <c r="C52" s="35"/>
      <c r="D52" s="36"/>
      <c r="E52" s="9"/>
      <c r="F52" s="9"/>
      <c r="G52" s="81"/>
      <c r="H52" s="81"/>
      <c r="I52" s="81"/>
      <c r="J52" s="1"/>
      <c r="K52" s="71"/>
      <c r="L52" s="9"/>
    </row>
    <row r="53" spans="1:12" ht="18">
      <c r="A53" s="167"/>
      <c r="B53" s="168"/>
      <c r="C53" s="169"/>
      <c r="D53" s="170" t="s">
        <v>2909</v>
      </c>
      <c r="E53" s="168"/>
      <c r="F53" s="171" t="s">
        <v>1708</v>
      </c>
      <c r="G53" s="171">
        <f>SUM(G6:G14,)</f>
        <v>6</v>
      </c>
      <c r="H53" s="171"/>
      <c r="I53" s="171"/>
      <c r="J53" s="171">
        <f>SUM(J37:J51,J6:J24)</f>
        <v>85</v>
      </c>
      <c r="K53" s="201"/>
      <c r="L53" s="168"/>
    </row>
    <row r="54" spans="1:12" ht="15" customHeight="1">
      <c r="A54" s="271"/>
      <c r="B54" s="272"/>
      <c r="C54" s="64"/>
      <c r="D54" s="65"/>
      <c r="E54" s="66"/>
      <c r="F54" s="66"/>
      <c r="G54" s="273"/>
      <c r="H54" s="273"/>
      <c r="I54" s="273"/>
      <c r="J54" s="273"/>
      <c r="K54" s="141"/>
      <c r="L54" s="66"/>
    </row>
    <row r="55" spans="1:12" ht="18">
      <c r="A55" s="59"/>
      <c r="B55" s="274"/>
      <c r="C55" s="60"/>
      <c r="D55" s="61"/>
      <c r="E55" s="62"/>
      <c r="F55" s="62"/>
      <c r="G55" s="38"/>
      <c r="H55" s="38"/>
      <c r="I55" s="38"/>
      <c r="J55" s="38"/>
      <c r="K55" s="275"/>
      <c r="L55" s="62"/>
    </row>
    <row r="56" spans="1:12" ht="18">
      <c r="A56" s="59"/>
      <c r="B56" s="274"/>
      <c r="C56" s="60"/>
      <c r="D56" s="61"/>
      <c r="E56" s="62"/>
      <c r="F56" s="62"/>
      <c r="G56" s="38"/>
      <c r="H56" s="38"/>
      <c r="I56" s="38"/>
      <c r="J56" s="38"/>
      <c r="K56" s="275"/>
      <c r="L56" s="62"/>
    </row>
    <row r="57" spans="1:12" ht="18">
      <c r="A57" s="59"/>
      <c r="B57" s="274"/>
      <c r="C57" s="60"/>
      <c r="D57" s="61"/>
      <c r="E57" s="62"/>
      <c r="F57" s="62"/>
      <c r="G57" s="38"/>
      <c r="H57" s="38"/>
      <c r="I57" s="38"/>
      <c r="J57" s="38"/>
      <c r="K57" s="275"/>
      <c r="L57" s="62"/>
    </row>
  </sheetData>
  <mergeCells count="17">
    <mergeCell ref="M4:M5"/>
    <mergeCell ref="E4:E5"/>
    <mergeCell ref="A1:L1"/>
    <mergeCell ref="A2:L2"/>
    <mergeCell ref="A3:L3"/>
    <mergeCell ref="D4:D5"/>
    <mergeCell ref="F4:J4"/>
    <mergeCell ref="K4:K5"/>
    <mergeCell ref="L4:L5"/>
    <mergeCell ref="A32:L32"/>
    <mergeCell ref="A33:L33"/>
    <mergeCell ref="A34:L34"/>
    <mergeCell ref="D35:D36"/>
    <mergeCell ref="E35:E36"/>
    <mergeCell ref="F35:J35"/>
    <mergeCell ref="K35:K36"/>
    <mergeCell ref="L35:L36"/>
  </mergeCells>
  <phoneticPr fontId="12" type="noConversion"/>
  <printOptions horizontalCentered="1"/>
  <pageMargins left="0.31496062992125984" right="0.11811023622047245" top="0.35433070866141736" bottom="0.15748031496062992" header="0" footer="0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M13"/>
  <sheetViews>
    <sheetView zoomScale="145" zoomScaleNormal="145" workbookViewId="0">
      <selection activeCell="A7" sqref="A7"/>
    </sheetView>
  </sheetViews>
  <sheetFormatPr defaultRowHeight="14.25"/>
  <cols>
    <col min="1" max="1" width="4" customWidth="1"/>
    <col min="2" max="2" width="10.73046875" customWidth="1"/>
    <col min="3" max="3" width="17.59765625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2557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7.25" customHeight="1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>
        <v>37692</v>
      </c>
      <c r="C6" s="35" t="s">
        <v>1476</v>
      </c>
      <c r="D6" s="36" t="s">
        <v>1477</v>
      </c>
      <c r="E6" s="9" t="s">
        <v>36</v>
      </c>
      <c r="F6" s="9" t="s">
        <v>62</v>
      </c>
      <c r="G6" s="4">
        <v>1</v>
      </c>
      <c r="H6" s="4"/>
      <c r="I6" s="4"/>
      <c r="J6" s="4"/>
      <c r="K6" s="71">
        <v>16000</v>
      </c>
      <c r="L6" s="9"/>
    </row>
    <row r="7" spans="1:13" ht="18">
      <c r="A7" s="30">
        <v>2</v>
      </c>
      <c r="B7" s="108" t="s">
        <v>1662</v>
      </c>
      <c r="C7" s="146" t="s">
        <v>1663</v>
      </c>
      <c r="D7" s="146" t="s">
        <v>1664</v>
      </c>
      <c r="E7" s="108" t="s">
        <v>51</v>
      </c>
      <c r="F7" s="4" t="s">
        <v>40</v>
      </c>
      <c r="G7" s="4">
        <v>1</v>
      </c>
      <c r="H7" s="4"/>
      <c r="I7" s="4"/>
      <c r="J7" s="4"/>
      <c r="K7" s="207">
        <v>19000</v>
      </c>
      <c r="L7" s="108"/>
      <c r="M7" s="264" t="s">
        <v>2409</v>
      </c>
    </row>
    <row r="8" spans="1:13" ht="18">
      <c r="A8" s="30">
        <v>3</v>
      </c>
      <c r="B8" s="34">
        <v>37432</v>
      </c>
      <c r="C8" s="35" t="s">
        <v>1350</v>
      </c>
      <c r="D8" s="36" t="s">
        <v>2264</v>
      </c>
      <c r="E8" s="9" t="s">
        <v>36</v>
      </c>
      <c r="F8" s="9" t="s">
        <v>71</v>
      </c>
      <c r="G8" s="4"/>
      <c r="H8" s="4"/>
      <c r="I8" s="4"/>
      <c r="J8" s="4">
        <v>2</v>
      </c>
      <c r="K8" s="71">
        <v>7000</v>
      </c>
      <c r="L8" s="9"/>
      <c r="M8" s="282"/>
    </row>
    <row r="9" spans="1:13" ht="18">
      <c r="A9" s="108"/>
      <c r="B9" s="108"/>
      <c r="C9" s="146"/>
      <c r="D9" s="146"/>
      <c r="E9" s="108"/>
      <c r="F9" s="4"/>
      <c r="G9" s="4"/>
      <c r="H9" s="4"/>
      <c r="I9" s="4"/>
      <c r="J9" s="4"/>
      <c r="K9" s="203"/>
      <c r="L9" s="108"/>
      <c r="M9" s="37"/>
    </row>
    <row r="10" spans="1:13" ht="18">
      <c r="A10" s="205"/>
      <c r="B10" s="205"/>
      <c r="C10" s="206"/>
      <c r="D10" s="206" t="s">
        <v>2854</v>
      </c>
      <c r="E10" s="205"/>
      <c r="F10" s="171" t="s">
        <v>1708</v>
      </c>
      <c r="G10" s="171">
        <v>2</v>
      </c>
      <c r="H10" s="171"/>
      <c r="I10" s="171"/>
      <c r="J10" s="171">
        <v>2</v>
      </c>
      <c r="K10" s="201"/>
      <c r="L10" s="205"/>
    </row>
    <row r="11" spans="1:13" ht="10.5" customHeight="1">
      <c r="A11" s="271"/>
      <c r="B11" s="272"/>
      <c r="C11" s="64"/>
      <c r="D11" s="65"/>
      <c r="E11" s="66"/>
      <c r="F11" s="66"/>
      <c r="G11" s="273"/>
      <c r="H11" s="273"/>
      <c r="I11" s="273"/>
      <c r="J11" s="273"/>
      <c r="K11" s="141"/>
      <c r="L11" s="66"/>
      <c r="M11" s="37"/>
    </row>
    <row r="12" spans="1:13" ht="18">
      <c r="A12" s="59"/>
      <c r="B12" s="274"/>
      <c r="C12" s="60"/>
      <c r="D12" s="61"/>
      <c r="E12" s="62"/>
      <c r="F12" s="62"/>
      <c r="G12" s="38"/>
      <c r="H12" s="38"/>
      <c r="I12" s="38"/>
      <c r="J12" s="38"/>
      <c r="K12" s="275"/>
      <c r="L12" s="62"/>
      <c r="M12" s="37"/>
    </row>
    <row r="13" spans="1:13" ht="18">
      <c r="A13" s="59"/>
      <c r="B13" s="274"/>
      <c r="C13" s="60"/>
      <c r="D13" s="61"/>
      <c r="E13" s="62"/>
      <c r="F13" s="62"/>
      <c r="G13" s="38"/>
      <c r="H13" s="38"/>
      <c r="I13" s="38"/>
      <c r="J13" s="38"/>
      <c r="K13" s="275"/>
      <c r="L13" s="62"/>
      <c r="M13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FF00"/>
  </sheetPr>
  <dimension ref="A1:M99"/>
  <sheetViews>
    <sheetView topLeftCell="A64" zoomScale="115" zoomScaleNormal="115" workbookViewId="0">
      <selection activeCell="E100" sqref="E100"/>
    </sheetView>
  </sheetViews>
  <sheetFormatPr defaultRowHeight="14.25"/>
  <cols>
    <col min="1" max="1" width="4" customWidth="1"/>
    <col min="2" max="2" width="10.73046875" customWidth="1"/>
    <col min="3" max="3" width="22.597656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7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2596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46">
        <v>18742</v>
      </c>
      <c r="C6" s="35" t="s">
        <v>610</v>
      </c>
      <c r="D6" s="36" t="s">
        <v>611</v>
      </c>
      <c r="E6" s="9" t="s">
        <v>51</v>
      </c>
      <c r="F6" s="9"/>
      <c r="G6" s="81"/>
      <c r="H6" s="81"/>
      <c r="I6" s="81"/>
      <c r="J6" s="1"/>
      <c r="K6" s="125">
        <v>60000</v>
      </c>
      <c r="L6" s="9" t="s">
        <v>649</v>
      </c>
      <c r="M6" s="264" t="s">
        <v>2409</v>
      </c>
    </row>
    <row r="7" spans="1:13" ht="18">
      <c r="A7" s="30"/>
      <c r="B7" s="46"/>
      <c r="C7" s="35"/>
      <c r="D7" s="36" t="s">
        <v>2294</v>
      </c>
      <c r="E7" s="9"/>
      <c r="F7" s="9" t="s">
        <v>45</v>
      </c>
      <c r="G7" s="81"/>
      <c r="H7" s="81"/>
      <c r="I7" s="81"/>
      <c r="J7" s="1">
        <v>1</v>
      </c>
      <c r="K7" s="125"/>
      <c r="L7" s="36"/>
      <c r="M7" s="37"/>
    </row>
    <row r="8" spans="1:13" ht="18">
      <c r="A8" s="30"/>
      <c r="B8" s="46"/>
      <c r="C8" s="35"/>
      <c r="D8" s="36" t="s">
        <v>2295</v>
      </c>
      <c r="E8" s="9"/>
      <c r="F8" s="9" t="s">
        <v>45</v>
      </c>
      <c r="G8" s="81"/>
      <c r="H8" s="81"/>
      <c r="I8" s="81"/>
      <c r="J8" s="1">
        <v>1</v>
      </c>
      <c r="K8" s="125"/>
      <c r="L8" s="36"/>
      <c r="M8" s="37"/>
    </row>
    <row r="9" spans="1:13" ht="18">
      <c r="A9" s="30"/>
      <c r="B9" s="46"/>
      <c r="C9" s="35"/>
      <c r="D9" s="36" t="s">
        <v>2296</v>
      </c>
      <c r="E9" s="9"/>
      <c r="F9" s="9" t="s">
        <v>45</v>
      </c>
      <c r="G9" s="81"/>
      <c r="H9" s="81"/>
      <c r="I9" s="81"/>
      <c r="J9" s="1">
        <v>1</v>
      </c>
      <c r="K9" s="125"/>
      <c r="L9" s="36"/>
      <c r="M9" s="37"/>
    </row>
    <row r="10" spans="1:13" ht="18">
      <c r="A10" s="30">
        <v>2</v>
      </c>
      <c r="B10" s="46" t="s">
        <v>122</v>
      </c>
      <c r="C10" s="35" t="s">
        <v>612</v>
      </c>
      <c r="D10" s="36" t="s">
        <v>613</v>
      </c>
      <c r="E10" s="9"/>
      <c r="F10" s="9"/>
      <c r="G10" s="81"/>
      <c r="H10" s="81"/>
      <c r="I10" s="81"/>
      <c r="J10" s="1"/>
      <c r="K10" s="125"/>
      <c r="L10" s="36"/>
      <c r="M10" s="264" t="s">
        <v>2409</v>
      </c>
    </row>
    <row r="11" spans="1:13" ht="18">
      <c r="A11" s="30"/>
      <c r="B11" s="46"/>
      <c r="C11" s="35"/>
      <c r="D11" s="36" t="s">
        <v>2297</v>
      </c>
      <c r="E11" s="9"/>
      <c r="F11" s="9" t="s">
        <v>45</v>
      </c>
      <c r="G11" s="81">
        <v>1</v>
      </c>
      <c r="H11" s="81"/>
      <c r="I11" s="81"/>
      <c r="J11" s="1"/>
      <c r="K11" s="125"/>
      <c r="L11" s="36"/>
      <c r="M11" s="37"/>
    </row>
    <row r="12" spans="1:13" ht="18">
      <c r="A12" s="30"/>
      <c r="B12" s="46"/>
      <c r="C12" s="35"/>
      <c r="D12" s="36" t="s">
        <v>2298</v>
      </c>
      <c r="E12" s="9"/>
      <c r="F12" s="9" t="s">
        <v>45</v>
      </c>
      <c r="G12" s="81">
        <v>1</v>
      </c>
      <c r="H12" s="81"/>
      <c r="I12" s="81"/>
      <c r="J12" s="1"/>
      <c r="K12" s="125"/>
      <c r="L12" s="36"/>
      <c r="M12" s="37"/>
    </row>
    <row r="13" spans="1:13" ht="18">
      <c r="A13" s="30"/>
      <c r="B13" s="46"/>
      <c r="C13" s="35"/>
      <c r="D13" s="36" t="s">
        <v>2299</v>
      </c>
      <c r="E13" s="9"/>
      <c r="F13" s="9" t="s">
        <v>128</v>
      </c>
      <c r="G13" s="81">
        <v>2</v>
      </c>
      <c r="H13" s="81"/>
      <c r="I13" s="81"/>
      <c r="J13" s="1"/>
      <c r="K13" s="125"/>
      <c r="L13" s="36"/>
      <c r="M13" s="37"/>
    </row>
    <row r="14" spans="1:13" ht="18">
      <c r="A14" s="30"/>
      <c r="B14" s="46"/>
      <c r="C14" s="35"/>
      <c r="D14" s="36" t="s">
        <v>2300</v>
      </c>
      <c r="E14" s="9"/>
      <c r="F14" s="9" t="s">
        <v>128</v>
      </c>
      <c r="G14" s="81">
        <v>2</v>
      </c>
      <c r="H14" s="81"/>
      <c r="I14" s="81"/>
      <c r="J14" s="1"/>
      <c r="K14" s="125"/>
      <c r="L14" s="36"/>
      <c r="M14" s="37"/>
    </row>
    <row r="15" spans="1:13" ht="18">
      <c r="A15" s="30"/>
      <c r="B15" s="46"/>
      <c r="C15" s="35"/>
      <c r="D15" s="36" t="s">
        <v>2301</v>
      </c>
      <c r="E15" s="9"/>
      <c r="F15" s="9" t="s">
        <v>45</v>
      </c>
      <c r="G15" s="81">
        <v>1</v>
      </c>
      <c r="H15" s="81"/>
      <c r="I15" s="81"/>
      <c r="J15" s="1"/>
      <c r="K15" s="125"/>
      <c r="L15" s="36"/>
      <c r="M15" s="37"/>
    </row>
    <row r="16" spans="1:13" ht="18">
      <c r="A16" s="30"/>
      <c r="B16" s="46"/>
      <c r="C16" s="35"/>
      <c r="D16" s="36" t="s">
        <v>2302</v>
      </c>
      <c r="E16" s="9"/>
      <c r="F16" s="9" t="s">
        <v>45</v>
      </c>
      <c r="G16" s="81">
        <v>1</v>
      </c>
      <c r="H16" s="81"/>
      <c r="I16" s="81"/>
      <c r="J16" s="1"/>
      <c r="K16" s="125"/>
      <c r="L16" s="9" t="s">
        <v>305</v>
      </c>
      <c r="M16" s="37"/>
    </row>
    <row r="17" spans="1:13" ht="18">
      <c r="A17" s="30"/>
      <c r="B17" s="46"/>
      <c r="C17" s="35"/>
      <c r="D17" s="36" t="s">
        <v>2303</v>
      </c>
      <c r="E17" s="9"/>
      <c r="F17" s="9" t="s">
        <v>128</v>
      </c>
      <c r="G17" s="81">
        <v>2</v>
      </c>
      <c r="H17" s="81"/>
      <c r="I17" s="81"/>
      <c r="J17" s="1"/>
      <c r="K17" s="125"/>
      <c r="L17" s="9" t="s">
        <v>619</v>
      </c>
      <c r="M17" s="37"/>
    </row>
    <row r="18" spans="1:13" ht="18">
      <c r="A18" s="30">
        <v>3</v>
      </c>
      <c r="B18" s="46" t="s">
        <v>614</v>
      </c>
      <c r="C18" s="35" t="s">
        <v>615</v>
      </c>
      <c r="D18" s="36" t="s">
        <v>616</v>
      </c>
      <c r="E18" s="9" t="s">
        <v>51</v>
      </c>
      <c r="F18" s="9" t="s">
        <v>62</v>
      </c>
      <c r="G18" s="81">
        <v>1</v>
      </c>
      <c r="H18" s="81"/>
      <c r="I18" s="81"/>
      <c r="J18" s="1"/>
      <c r="K18" s="125">
        <v>6000</v>
      </c>
      <c r="L18" s="9" t="s">
        <v>1850</v>
      </c>
      <c r="M18" s="264" t="s">
        <v>2409</v>
      </c>
    </row>
    <row r="19" spans="1:13" ht="18">
      <c r="A19" s="30">
        <v>4</v>
      </c>
      <c r="B19" s="46" t="s">
        <v>614</v>
      </c>
      <c r="C19" s="35" t="s">
        <v>617</v>
      </c>
      <c r="D19" s="36" t="s">
        <v>618</v>
      </c>
      <c r="E19" s="9" t="s">
        <v>51</v>
      </c>
      <c r="F19" s="9" t="s">
        <v>45</v>
      </c>
      <c r="G19" s="81">
        <v>1</v>
      </c>
      <c r="H19" s="81"/>
      <c r="I19" s="81"/>
      <c r="J19" s="1"/>
      <c r="K19" s="125">
        <v>20000</v>
      </c>
      <c r="L19" s="9" t="s">
        <v>619</v>
      </c>
      <c r="M19" s="264" t="s">
        <v>2409</v>
      </c>
    </row>
    <row r="20" spans="1:13" ht="18">
      <c r="A20" s="30">
        <v>5</v>
      </c>
      <c r="B20" s="46">
        <v>20008</v>
      </c>
      <c r="C20" s="47" t="s">
        <v>620</v>
      </c>
      <c r="D20" s="36" t="s">
        <v>621</v>
      </c>
      <c r="E20" s="9" t="s">
        <v>51</v>
      </c>
      <c r="F20" s="9" t="s">
        <v>63</v>
      </c>
      <c r="G20" s="81"/>
      <c r="H20" s="81"/>
      <c r="I20" s="4"/>
      <c r="J20" s="4">
        <v>2</v>
      </c>
      <c r="K20" s="105">
        <v>19900</v>
      </c>
      <c r="L20" s="36"/>
      <c r="M20" s="37"/>
    </row>
    <row r="21" spans="1:13" ht="18">
      <c r="A21" s="30">
        <v>6</v>
      </c>
      <c r="B21" s="111" t="s">
        <v>459</v>
      </c>
      <c r="C21" s="89" t="s">
        <v>651</v>
      </c>
      <c r="D21" s="36" t="s">
        <v>650</v>
      </c>
      <c r="E21" s="9" t="s">
        <v>51</v>
      </c>
      <c r="F21" s="9" t="s">
        <v>40</v>
      </c>
      <c r="G21" s="81"/>
      <c r="H21" s="81"/>
      <c r="I21" s="81"/>
      <c r="J21" s="1">
        <v>1</v>
      </c>
      <c r="K21" s="126">
        <v>40000</v>
      </c>
      <c r="L21" s="19"/>
      <c r="M21" s="38"/>
    </row>
    <row r="22" spans="1:13" ht="18">
      <c r="A22" s="30">
        <v>7</v>
      </c>
      <c r="B22" s="46">
        <v>20260</v>
      </c>
      <c r="C22" s="47" t="s">
        <v>627</v>
      </c>
      <c r="D22" s="185" t="s">
        <v>628</v>
      </c>
      <c r="E22" s="9" t="s">
        <v>51</v>
      </c>
      <c r="F22" s="9"/>
      <c r="G22" s="81"/>
      <c r="H22" s="81"/>
      <c r="I22" s="81"/>
      <c r="J22" s="1"/>
      <c r="K22" s="105">
        <v>779770</v>
      </c>
      <c r="L22" s="78"/>
      <c r="M22" s="38"/>
    </row>
    <row r="23" spans="1:13" ht="18">
      <c r="A23" s="30"/>
      <c r="B23" s="122"/>
      <c r="C23" s="36" t="s">
        <v>629</v>
      </c>
      <c r="D23" s="36" t="s">
        <v>630</v>
      </c>
      <c r="E23" s="9"/>
      <c r="F23" s="9"/>
      <c r="G23" s="81"/>
      <c r="H23" s="81"/>
      <c r="I23" s="81"/>
      <c r="J23" s="1"/>
      <c r="K23" s="127"/>
      <c r="L23" s="78"/>
      <c r="M23" s="38"/>
    </row>
    <row r="24" spans="1:13" ht="18">
      <c r="A24" s="30"/>
      <c r="B24" s="122"/>
      <c r="C24" s="35"/>
      <c r="D24" s="36" t="s">
        <v>2273</v>
      </c>
      <c r="E24" s="9"/>
      <c r="F24" s="9" t="s">
        <v>43</v>
      </c>
      <c r="G24" s="81">
        <v>1</v>
      </c>
      <c r="H24" s="81"/>
      <c r="I24" s="81"/>
      <c r="J24" s="1"/>
      <c r="K24" s="127"/>
      <c r="L24" s="78"/>
      <c r="M24" s="38"/>
    </row>
    <row r="25" spans="1:13" ht="18">
      <c r="A25" s="30"/>
      <c r="B25" s="34"/>
      <c r="C25" s="36" t="s">
        <v>631</v>
      </c>
      <c r="D25" s="35" t="s">
        <v>1851</v>
      </c>
      <c r="E25" s="9"/>
      <c r="F25" s="9" t="s">
        <v>45</v>
      </c>
      <c r="G25" s="28"/>
      <c r="H25" s="28"/>
      <c r="I25" s="28"/>
      <c r="J25" s="1">
        <v>1</v>
      </c>
      <c r="K25" s="127"/>
      <c r="L25" s="78"/>
    </row>
    <row r="26" spans="1:13" ht="11.25" customHeight="1">
      <c r="A26" s="271"/>
      <c r="B26" s="272"/>
      <c r="C26" s="64"/>
      <c r="D26" s="65"/>
      <c r="E26" s="66"/>
      <c r="F26" s="66"/>
      <c r="G26" s="273"/>
      <c r="H26" s="273"/>
      <c r="I26" s="273"/>
      <c r="J26" s="273"/>
      <c r="K26" s="141"/>
      <c r="L26" s="66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2" customHeight="1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  <c r="M31" s="37"/>
    </row>
    <row r="32" spans="1:13" ht="12" customHeight="1">
      <c r="A32" s="59"/>
      <c r="B32" s="274"/>
      <c r="C32" s="60"/>
      <c r="D32" s="61"/>
      <c r="E32" s="62"/>
      <c r="F32" s="62"/>
      <c r="G32" s="38"/>
      <c r="H32" s="38"/>
      <c r="I32" s="38"/>
      <c r="J32" s="38"/>
      <c r="K32" s="275"/>
      <c r="L32" s="62"/>
      <c r="M32" s="37"/>
    </row>
    <row r="33" spans="1:13" ht="18">
      <c r="A33" s="353" t="s">
        <v>0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7"/>
    </row>
    <row r="34" spans="1:13" ht="18">
      <c r="A34" s="353" t="s">
        <v>2596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7"/>
    </row>
    <row r="35" spans="1:13" ht="18">
      <c r="A35" s="354" t="s">
        <v>2554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7"/>
    </row>
    <row r="36" spans="1:13" ht="18">
      <c r="A36" s="10" t="s">
        <v>1</v>
      </c>
      <c r="B36" s="26" t="s">
        <v>2</v>
      </c>
      <c r="C36" s="11" t="s">
        <v>3</v>
      </c>
      <c r="D36" s="355" t="s">
        <v>4</v>
      </c>
      <c r="E36" s="355" t="s">
        <v>654</v>
      </c>
      <c r="F36" s="357" t="s">
        <v>5</v>
      </c>
      <c r="G36" s="358"/>
      <c r="H36" s="358"/>
      <c r="I36" s="358"/>
      <c r="J36" s="359"/>
      <c r="K36" s="360" t="s">
        <v>9</v>
      </c>
      <c r="L36" s="355" t="s">
        <v>6</v>
      </c>
      <c r="M36" s="37"/>
    </row>
    <row r="37" spans="1:13" ht="18">
      <c r="A37" s="12"/>
      <c r="B37" s="27" t="s">
        <v>7</v>
      </c>
      <c r="C37" s="13" t="s">
        <v>8</v>
      </c>
      <c r="D37" s="356"/>
      <c r="E37" s="356"/>
      <c r="F37" s="8" t="s">
        <v>32</v>
      </c>
      <c r="G37" s="8" t="s">
        <v>33</v>
      </c>
      <c r="H37" s="8" t="s">
        <v>34</v>
      </c>
      <c r="I37" s="8" t="s">
        <v>35</v>
      </c>
      <c r="J37" s="21" t="s">
        <v>37</v>
      </c>
      <c r="K37" s="361"/>
      <c r="L37" s="356"/>
      <c r="M37" s="37"/>
    </row>
    <row r="38" spans="1:13" ht="18">
      <c r="A38" s="30"/>
      <c r="B38" s="34"/>
      <c r="C38" s="35"/>
      <c r="D38" s="36" t="s">
        <v>632</v>
      </c>
      <c r="E38" s="9"/>
      <c r="F38" s="9"/>
      <c r="G38" s="28"/>
      <c r="H38" s="28"/>
      <c r="I38" s="28"/>
      <c r="J38" s="29"/>
      <c r="K38" s="127"/>
      <c r="L38" s="78"/>
    </row>
    <row r="39" spans="1:13" ht="18">
      <c r="A39" s="30"/>
      <c r="B39" s="34"/>
      <c r="C39" s="35"/>
      <c r="D39" s="36" t="s">
        <v>633</v>
      </c>
      <c r="E39" s="9"/>
      <c r="F39" s="9"/>
      <c r="G39" s="28"/>
      <c r="H39" s="28"/>
      <c r="I39" s="28"/>
      <c r="J39" s="29"/>
      <c r="K39" s="127"/>
      <c r="L39" s="78"/>
    </row>
    <row r="40" spans="1:13" ht="18">
      <c r="A40" s="30"/>
      <c r="B40" s="34"/>
      <c r="C40" s="36" t="s">
        <v>634</v>
      </c>
      <c r="D40" s="36" t="s">
        <v>1852</v>
      </c>
      <c r="E40" s="9"/>
      <c r="F40" s="9"/>
      <c r="G40" s="28"/>
      <c r="H40" s="28"/>
      <c r="I40" s="28"/>
      <c r="J40" s="29"/>
      <c r="K40" s="127"/>
      <c r="L40" s="78"/>
    </row>
    <row r="41" spans="1:13" ht="18">
      <c r="A41" s="30"/>
      <c r="B41" s="34"/>
      <c r="C41" s="35"/>
      <c r="D41" s="36" t="s">
        <v>635</v>
      </c>
      <c r="E41" s="9"/>
      <c r="F41" s="9"/>
      <c r="G41" s="28"/>
      <c r="H41" s="28"/>
      <c r="I41" s="28"/>
      <c r="J41" s="29"/>
      <c r="K41" s="127"/>
      <c r="L41" s="78"/>
    </row>
    <row r="42" spans="1:13" ht="18">
      <c r="A42" s="30"/>
      <c r="B42" s="34"/>
      <c r="C42" s="35"/>
      <c r="D42" s="36" t="s">
        <v>2279</v>
      </c>
      <c r="E42" s="9"/>
      <c r="F42" s="9" t="s">
        <v>68</v>
      </c>
      <c r="G42" s="81">
        <v>2</v>
      </c>
      <c r="H42" s="28"/>
      <c r="I42" s="28"/>
      <c r="J42" s="29"/>
      <c r="K42" s="127"/>
      <c r="L42" s="78"/>
    </row>
    <row r="43" spans="1:13" ht="18">
      <c r="A43" s="30"/>
      <c r="B43" s="34"/>
      <c r="C43" s="35"/>
      <c r="D43" s="36" t="s">
        <v>2280</v>
      </c>
      <c r="E43" s="9"/>
      <c r="F43" s="9" t="s">
        <v>43</v>
      </c>
      <c r="G43" s="81">
        <v>1</v>
      </c>
      <c r="H43" s="28"/>
      <c r="I43" s="39"/>
      <c r="J43" s="39"/>
      <c r="K43" s="225"/>
      <c r="L43" s="220"/>
    </row>
    <row r="44" spans="1:13" ht="18">
      <c r="A44" s="108"/>
      <c r="B44" s="55"/>
      <c r="C44" s="56"/>
      <c r="D44" s="57" t="s">
        <v>2281</v>
      </c>
      <c r="E44" s="58"/>
      <c r="F44" s="58" t="s">
        <v>43</v>
      </c>
      <c r="G44" s="81">
        <v>1</v>
      </c>
      <c r="H44" s="28"/>
      <c r="I44" s="39"/>
      <c r="J44" s="39"/>
      <c r="K44" s="225"/>
      <c r="L44" s="220"/>
    </row>
    <row r="45" spans="1:13" ht="18">
      <c r="A45" s="30"/>
      <c r="B45" s="34"/>
      <c r="C45" s="36" t="s">
        <v>636</v>
      </c>
      <c r="D45" s="36" t="s">
        <v>1853</v>
      </c>
      <c r="E45" s="9"/>
      <c r="F45" s="9"/>
      <c r="G45" s="81"/>
      <c r="H45" s="28"/>
      <c r="I45" s="39"/>
      <c r="J45" s="39"/>
      <c r="K45" s="225"/>
      <c r="L45" s="220"/>
    </row>
    <row r="46" spans="1:13" ht="18">
      <c r="A46" s="30"/>
      <c r="B46" s="34"/>
      <c r="C46" s="35"/>
      <c r="D46" s="36" t="s">
        <v>637</v>
      </c>
      <c r="E46" s="9"/>
      <c r="F46" s="9"/>
      <c r="G46" s="81"/>
      <c r="H46" s="28"/>
      <c r="I46" s="39"/>
      <c r="J46" s="39"/>
      <c r="K46" s="225"/>
      <c r="L46" s="220"/>
    </row>
    <row r="47" spans="1:13" ht="18">
      <c r="A47" s="30"/>
      <c r="B47" s="34"/>
      <c r="C47" s="35"/>
      <c r="D47" s="36" t="s">
        <v>2282</v>
      </c>
      <c r="E47" s="9"/>
      <c r="F47" s="9" t="s">
        <v>69</v>
      </c>
      <c r="G47" s="81">
        <v>3</v>
      </c>
      <c r="H47" s="28"/>
      <c r="I47" s="39"/>
      <c r="J47" s="39"/>
      <c r="K47" s="225"/>
      <c r="L47" s="220"/>
    </row>
    <row r="48" spans="1:13" ht="18">
      <c r="A48" s="30"/>
      <c r="B48" s="34"/>
      <c r="C48" s="35"/>
      <c r="D48" s="36" t="s">
        <v>2283</v>
      </c>
      <c r="E48" s="9"/>
      <c r="F48" s="9" t="s">
        <v>403</v>
      </c>
      <c r="G48" s="81">
        <v>8</v>
      </c>
      <c r="H48" s="28"/>
      <c r="I48" s="39"/>
      <c r="J48" s="39"/>
      <c r="K48" s="225"/>
      <c r="L48" s="220"/>
    </row>
    <row r="49" spans="1:13" ht="18">
      <c r="A49" s="30"/>
      <c r="B49" s="34"/>
      <c r="C49" s="36" t="s">
        <v>638</v>
      </c>
      <c r="D49" s="36" t="s">
        <v>2552</v>
      </c>
      <c r="E49" s="9"/>
      <c r="F49" s="9" t="s">
        <v>40</v>
      </c>
      <c r="G49" s="81">
        <v>1</v>
      </c>
      <c r="H49" s="28"/>
      <c r="I49" s="39"/>
      <c r="J49" s="39"/>
      <c r="K49" s="225"/>
      <c r="L49" s="220"/>
    </row>
    <row r="50" spans="1:13" ht="18">
      <c r="A50" s="30"/>
      <c r="B50" s="34"/>
      <c r="C50" s="35"/>
      <c r="D50" s="36" t="s">
        <v>639</v>
      </c>
      <c r="E50" s="9"/>
      <c r="F50" s="9"/>
      <c r="G50" s="28"/>
      <c r="H50" s="28"/>
      <c r="I50" s="28"/>
      <c r="J50" s="29"/>
      <c r="K50" s="127"/>
      <c r="L50" s="78"/>
    </row>
    <row r="51" spans="1:13" ht="18">
      <c r="A51" s="30">
        <v>8</v>
      </c>
      <c r="B51" s="46" t="s">
        <v>647</v>
      </c>
      <c r="C51" s="36" t="s">
        <v>653</v>
      </c>
      <c r="D51" s="47" t="s">
        <v>2459</v>
      </c>
      <c r="E51" s="4" t="s">
        <v>648</v>
      </c>
      <c r="F51" s="9" t="s">
        <v>40</v>
      </c>
      <c r="G51" s="81">
        <v>1</v>
      </c>
      <c r="H51" s="28"/>
      <c r="I51" s="28"/>
      <c r="J51" s="29"/>
      <c r="K51" s="105">
        <v>24500</v>
      </c>
      <c r="L51" s="9" t="s">
        <v>305</v>
      </c>
      <c r="M51" s="264" t="s">
        <v>2409</v>
      </c>
    </row>
    <row r="52" spans="1:13" ht="18">
      <c r="A52" s="30">
        <v>9</v>
      </c>
      <c r="B52" s="46">
        <v>11904</v>
      </c>
      <c r="C52" s="35" t="s">
        <v>2265</v>
      </c>
      <c r="D52" s="35" t="s">
        <v>2266</v>
      </c>
      <c r="E52" s="4" t="s">
        <v>51</v>
      </c>
      <c r="F52" s="9" t="s">
        <v>45</v>
      </c>
      <c r="G52" s="81"/>
      <c r="H52" s="81"/>
      <c r="I52" s="81"/>
      <c r="J52" s="4">
        <v>1</v>
      </c>
      <c r="K52" s="101">
        <v>5000</v>
      </c>
      <c r="L52" s="78"/>
      <c r="M52" s="37"/>
    </row>
    <row r="53" spans="1:13" ht="18">
      <c r="A53" s="30">
        <v>10</v>
      </c>
      <c r="B53" s="9">
        <v>2550</v>
      </c>
      <c r="C53" s="35" t="s">
        <v>608</v>
      </c>
      <c r="D53" s="36" t="s">
        <v>609</v>
      </c>
      <c r="E53" s="9" t="s">
        <v>36</v>
      </c>
      <c r="F53" s="9" t="s">
        <v>43</v>
      </c>
      <c r="G53" s="28"/>
      <c r="H53" s="28"/>
      <c r="I53" s="28"/>
      <c r="J53" s="1">
        <v>1</v>
      </c>
      <c r="K53" s="124">
        <v>6100</v>
      </c>
      <c r="L53" s="9" t="s">
        <v>649</v>
      </c>
      <c r="M53" s="37"/>
    </row>
    <row r="54" spans="1:13" ht="18">
      <c r="A54" s="30">
        <v>11</v>
      </c>
      <c r="B54" s="46">
        <v>18742</v>
      </c>
      <c r="C54" s="35" t="s">
        <v>610</v>
      </c>
      <c r="D54" s="36" t="s">
        <v>611</v>
      </c>
      <c r="E54" s="9" t="s">
        <v>51</v>
      </c>
      <c r="F54" s="9"/>
      <c r="G54" s="81"/>
      <c r="H54" s="81"/>
      <c r="I54" s="81"/>
      <c r="J54" s="1"/>
      <c r="K54" s="125">
        <v>60000</v>
      </c>
      <c r="L54" s="9" t="s">
        <v>649</v>
      </c>
      <c r="M54" s="264" t="s">
        <v>2409</v>
      </c>
    </row>
    <row r="55" spans="1:13" ht="18">
      <c r="A55" s="30"/>
      <c r="B55" s="46"/>
      <c r="C55" s="35"/>
      <c r="D55" s="36" t="s">
        <v>2294</v>
      </c>
      <c r="E55" s="9"/>
      <c r="F55" s="9" t="s">
        <v>45</v>
      </c>
      <c r="G55" s="81"/>
      <c r="H55" s="81"/>
      <c r="I55" s="81"/>
      <c r="J55" s="81">
        <v>1</v>
      </c>
      <c r="K55" s="125"/>
      <c r="L55" s="36"/>
      <c r="M55" s="37"/>
    </row>
    <row r="56" spans="1:13" ht="18">
      <c r="A56" s="30"/>
      <c r="B56" s="46"/>
      <c r="C56" s="35"/>
      <c r="D56" s="36" t="s">
        <v>2295</v>
      </c>
      <c r="E56" s="9"/>
      <c r="F56" s="9" t="s">
        <v>45</v>
      </c>
      <c r="G56" s="81"/>
      <c r="H56" s="81"/>
      <c r="I56" s="81"/>
      <c r="J56" s="81">
        <v>1</v>
      </c>
      <c r="K56" s="125"/>
      <c r="L56" s="36"/>
      <c r="M56" s="37"/>
    </row>
    <row r="57" spans="1:13" ht="11.25" customHeight="1">
      <c r="A57" s="271"/>
      <c r="B57" s="272"/>
      <c r="C57" s="64"/>
      <c r="D57" s="65"/>
      <c r="E57" s="66"/>
      <c r="F57" s="66"/>
      <c r="G57" s="273"/>
      <c r="H57" s="273"/>
      <c r="I57" s="273"/>
      <c r="J57" s="273"/>
      <c r="K57" s="141"/>
      <c r="L57" s="66"/>
      <c r="M57" s="37"/>
    </row>
    <row r="58" spans="1:13" ht="18">
      <c r="A58" s="59"/>
      <c r="B58" s="274"/>
      <c r="C58" s="60"/>
      <c r="D58" s="61"/>
      <c r="E58" s="62"/>
      <c r="F58" s="62"/>
      <c r="G58" s="38"/>
      <c r="H58" s="38"/>
      <c r="I58" s="38"/>
      <c r="J58" s="38"/>
      <c r="K58" s="275"/>
      <c r="L58" s="62"/>
      <c r="M58" s="37"/>
    </row>
    <row r="59" spans="1:13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  <c r="M59" s="37"/>
    </row>
    <row r="60" spans="1:13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  <c r="M60" s="37"/>
    </row>
    <row r="61" spans="1:13" ht="18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  <c r="M61" s="37"/>
    </row>
    <row r="62" spans="1:13" ht="18">
      <c r="A62" s="59"/>
      <c r="B62" s="274"/>
      <c r="C62" s="60"/>
      <c r="D62" s="61"/>
      <c r="E62" s="62"/>
      <c r="F62" s="62"/>
      <c r="G62" s="38"/>
      <c r="H62" s="38"/>
      <c r="I62" s="38"/>
      <c r="J62" s="38"/>
      <c r="K62" s="275"/>
      <c r="L62" s="62"/>
      <c r="M62" s="37"/>
    </row>
    <row r="63" spans="1:13" ht="18">
      <c r="A63" s="59"/>
      <c r="B63" s="274"/>
      <c r="C63" s="60"/>
      <c r="D63" s="61"/>
      <c r="E63" s="62"/>
      <c r="F63" s="62"/>
      <c r="G63" s="38"/>
      <c r="H63" s="38"/>
      <c r="I63" s="38"/>
      <c r="J63" s="38"/>
      <c r="K63" s="275"/>
      <c r="L63" s="62"/>
      <c r="M63" s="37"/>
    </row>
    <row r="64" spans="1:13" ht="18">
      <c r="A64" s="353" t="s">
        <v>0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7"/>
    </row>
    <row r="65" spans="1:13" ht="18">
      <c r="A65" s="353" t="s">
        <v>2596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  <c r="M65" s="37"/>
    </row>
    <row r="66" spans="1:13" ht="18">
      <c r="A66" s="354" t="s">
        <v>2554</v>
      </c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7"/>
    </row>
    <row r="67" spans="1:13" ht="18">
      <c r="A67" s="10" t="s">
        <v>1</v>
      </c>
      <c r="B67" s="26" t="s">
        <v>2</v>
      </c>
      <c r="C67" s="11" t="s">
        <v>3</v>
      </c>
      <c r="D67" s="355" t="s">
        <v>4</v>
      </c>
      <c r="E67" s="355" t="s">
        <v>654</v>
      </c>
      <c r="F67" s="357" t="s">
        <v>5</v>
      </c>
      <c r="G67" s="358"/>
      <c r="H67" s="358"/>
      <c r="I67" s="358"/>
      <c r="J67" s="359"/>
      <c r="K67" s="360" t="s">
        <v>9</v>
      </c>
      <c r="L67" s="355" t="s">
        <v>6</v>
      </c>
      <c r="M67" s="37"/>
    </row>
    <row r="68" spans="1:13" ht="18">
      <c r="A68" s="12"/>
      <c r="B68" s="27" t="s">
        <v>7</v>
      </c>
      <c r="C68" s="13" t="s">
        <v>8</v>
      </c>
      <c r="D68" s="356"/>
      <c r="E68" s="356"/>
      <c r="F68" s="8" t="s">
        <v>32</v>
      </c>
      <c r="G68" s="8" t="s">
        <v>33</v>
      </c>
      <c r="H68" s="8" t="s">
        <v>34</v>
      </c>
      <c r="I68" s="8" t="s">
        <v>35</v>
      </c>
      <c r="J68" s="21" t="s">
        <v>37</v>
      </c>
      <c r="K68" s="361"/>
      <c r="L68" s="356"/>
      <c r="M68" s="37"/>
    </row>
    <row r="69" spans="1:13" ht="18">
      <c r="A69" s="30">
        <v>12</v>
      </c>
      <c r="B69" s="46">
        <v>20008</v>
      </c>
      <c r="C69" s="47" t="s">
        <v>2267</v>
      </c>
      <c r="D69" s="36" t="s">
        <v>2268</v>
      </c>
      <c r="E69" s="9" t="s">
        <v>51</v>
      </c>
      <c r="F69" s="9" t="s">
        <v>63</v>
      </c>
      <c r="G69" s="81"/>
      <c r="H69" s="81"/>
      <c r="I69" s="81"/>
      <c r="J69" s="81">
        <v>2</v>
      </c>
      <c r="K69" s="105">
        <v>9900</v>
      </c>
      <c r="L69" s="36"/>
      <c r="M69" s="37"/>
    </row>
    <row r="70" spans="1:13" ht="18">
      <c r="A70" s="30">
        <v>13</v>
      </c>
      <c r="B70" s="119">
        <v>20008</v>
      </c>
      <c r="C70" s="166" t="s">
        <v>2269</v>
      </c>
      <c r="D70" s="57" t="s">
        <v>2270</v>
      </c>
      <c r="E70" s="58" t="s">
        <v>51</v>
      </c>
      <c r="F70" s="58" t="s">
        <v>63</v>
      </c>
      <c r="G70" s="81"/>
      <c r="H70" s="81"/>
      <c r="I70" s="4"/>
      <c r="J70" s="81">
        <v>2</v>
      </c>
      <c r="K70" s="250">
        <v>25755</v>
      </c>
      <c r="L70" s="58" t="s">
        <v>626</v>
      </c>
      <c r="M70" s="37"/>
    </row>
    <row r="71" spans="1:13" ht="18">
      <c r="A71" s="30">
        <v>14</v>
      </c>
      <c r="B71" s="119">
        <v>20008</v>
      </c>
      <c r="C71" s="57" t="s">
        <v>622</v>
      </c>
      <c r="D71" s="57" t="s">
        <v>623</v>
      </c>
      <c r="E71" s="58" t="s">
        <v>51</v>
      </c>
      <c r="F71" s="57" t="s">
        <v>40</v>
      </c>
      <c r="G71" s="81"/>
      <c r="H71" s="81"/>
      <c r="I71" s="163"/>
      <c r="J71" s="4">
        <v>1</v>
      </c>
      <c r="K71" s="250">
        <v>19990</v>
      </c>
      <c r="L71" s="58" t="s">
        <v>626</v>
      </c>
      <c r="M71" s="37"/>
    </row>
    <row r="72" spans="1:13" ht="18">
      <c r="A72" s="30">
        <v>15</v>
      </c>
      <c r="B72" s="46">
        <v>20008</v>
      </c>
      <c r="C72" s="36" t="s">
        <v>624</v>
      </c>
      <c r="D72" s="36" t="s">
        <v>625</v>
      </c>
      <c r="E72" s="9" t="s">
        <v>51</v>
      </c>
      <c r="F72" s="9" t="s">
        <v>40</v>
      </c>
      <c r="G72" s="81"/>
      <c r="H72" s="81"/>
      <c r="I72" s="81"/>
      <c r="J72" s="1">
        <v>1</v>
      </c>
      <c r="K72" s="105">
        <v>22900</v>
      </c>
      <c r="L72" s="9" t="s">
        <v>626</v>
      </c>
      <c r="M72" s="37"/>
    </row>
    <row r="73" spans="1:13" ht="18">
      <c r="A73" s="30">
        <v>16</v>
      </c>
      <c r="B73" s="46">
        <v>20260</v>
      </c>
      <c r="C73" s="47" t="s">
        <v>627</v>
      </c>
      <c r="D73" s="185" t="s">
        <v>628</v>
      </c>
      <c r="E73" s="9" t="s">
        <v>51</v>
      </c>
      <c r="F73" s="9"/>
      <c r="G73" s="81"/>
      <c r="H73" s="81"/>
      <c r="I73" s="81"/>
      <c r="J73" s="1"/>
      <c r="K73" s="105">
        <v>779770</v>
      </c>
      <c r="L73" s="78"/>
      <c r="M73" s="38"/>
    </row>
    <row r="74" spans="1:13" ht="18">
      <c r="A74" s="30"/>
      <c r="B74" s="122"/>
      <c r="C74" s="36" t="s">
        <v>629</v>
      </c>
      <c r="D74" s="36" t="s">
        <v>2597</v>
      </c>
      <c r="E74" s="9"/>
      <c r="F74" s="9"/>
      <c r="G74" s="81"/>
      <c r="H74" s="81"/>
      <c r="I74" s="81"/>
      <c r="J74" s="1"/>
      <c r="K74" s="127"/>
      <c r="L74" s="78"/>
      <c r="M74" s="38"/>
    </row>
    <row r="75" spans="1:13" ht="18">
      <c r="A75" s="30"/>
      <c r="B75" s="122"/>
      <c r="C75" s="35"/>
      <c r="D75" s="36" t="s">
        <v>2910</v>
      </c>
      <c r="E75" s="9"/>
      <c r="F75" s="9" t="s">
        <v>43</v>
      </c>
      <c r="G75" s="81"/>
      <c r="H75" s="81"/>
      <c r="I75" s="81"/>
      <c r="J75" s="81">
        <v>1</v>
      </c>
      <c r="K75" s="127"/>
      <c r="L75" s="78"/>
    </row>
    <row r="76" spans="1:13" ht="18">
      <c r="A76" s="30"/>
      <c r="B76" s="34"/>
      <c r="C76" s="36" t="s">
        <v>2271</v>
      </c>
      <c r="D76" s="36" t="s">
        <v>2911</v>
      </c>
      <c r="E76" s="9"/>
      <c r="F76" s="9" t="s">
        <v>40</v>
      </c>
      <c r="G76" s="81"/>
      <c r="H76" s="81"/>
      <c r="I76" s="81"/>
      <c r="J76" s="81">
        <v>1</v>
      </c>
      <c r="K76" s="127"/>
      <c r="L76" s="78"/>
    </row>
    <row r="77" spans="1:13" ht="18">
      <c r="A77" s="30"/>
      <c r="B77" s="34"/>
      <c r="C77" s="36" t="s">
        <v>2272</v>
      </c>
      <c r="D77" s="36" t="s">
        <v>2912</v>
      </c>
      <c r="E77" s="9"/>
      <c r="F77" s="9" t="s">
        <v>45</v>
      </c>
      <c r="G77" s="81"/>
      <c r="H77" s="81"/>
      <c r="I77" s="81"/>
      <c r="J77" s="81">
        <v>1</v>
      </c>
      <c r="K77" s="127"/>
      <c r="L77" s="80" t="s">
        <v>1772</v>
      </c>
    </row>
    <row r="78" spans="1:13" ht="18">
      <c r="A78" s="30">
        <v>17</v>
      </c>
      <c r="B78" s="34">
        <v>41088</v>
      </c>
      <c r="C78" s="35" t="s">
        <v>2274</v>
      </c>
      <c r="D78" s="36" t="s">
        <v>2275</v>
      </c>
      <c r="E78" s="9" t="s">
        <v>36</v>
      </c>
      <c r="F78" s="9" t="s">
        <v>204</v>
      </c>
      <c r="G78" s="81"/>
      <c r="H78" s="81"/>
      <c r="I78" s="81"/>
      <c r="J78" s="4">
        <v>15</v>
      </c>
      <c r="K78" s="128">
        <v>2000</v>
      </c>
      <c r="L78" s="78"/>
    </row>
    <row r="79" spans="1:13" ht="18">
      <c r="A79" s="30">
        <v>18</v>
      </c>
      <c r="B79" s="46">
        <v>20294</v>
      </c>
      <c r="C79" s="36" t="s">
        <v>652</v>
      </c>
      <c r="D79" s="36" t="s">
        <v>640</v>
      </c>
      <c r="E79" s="9" t="s">
        <v>51</v>
      </c>
      <c r="F79" s="9" t="s">
        <v>45</v>
      </c>
      <c r="G79" s="81"/>
      <c r="H79" s="81"/>
      <c r="I79" s="81"/>
      <c r="J79" s="1">
        <v>1</v>
      </c>
      <c r="K79" s="281">
        <v>464090.9</v>
      </c>
      <c r="L79" s="36"/>
    </row>
    <row r="80" spans="1:13" ht="18">
      <c r="A80" s="30">
        <v>19</v>
      </c>
      <c r="B80" s="9" t="s">
        <v>2276</v>
      </c>
      <c r="C80" s="35" t="s">
        <v>2277</v>
      </c>
      <c r="D80" s="36" t="s">
        <v>2278</v>
      </c>
      <c r="E80" s="9" t="s">
        <v>36</v>
      </c>
      <c r="F80" s="123" t="s">
        <v>62</v>
      </c>
      <c r="G80" s="81"/>
      <c r="H80" s="81"/>
      <c r="I80" s="81"/>
      <c r="J80" s="81">
        <v>1</v>
      </c>
      <c r="K80" s="125">
        <v>70000</v>
      </c>
      <c r="L80" s="9" t="s">
        <v>2674</v>
      </c>
    </row>
    <row r="81" spans="1:13" ht="18">
      <c r="A81" s="30">
        <v>20</v>
      </c>
      <c r="B81" s="46" t="s">
        <v>1187</v>
      </c>
      <c r="C81" s="47" t="s">
        <v>1221</v>
      </c>
      <c r="D81" s="36" t="s">
        <v>1188</v>
      </c>
      <c r="E81" s="9" t="s">
        <v>51</v>
      </c>
      <c r="F81" s="9" t="s">
        <v>301</v>
      </c>
      <c r="G81" s="81"/>
      <c r="H81" s="81"/>
      <c r="I81" s="81"/>
      <c r="J81" s="4">
        <v>2</v>
      </c>
      <c r="K81" s="113">
        <v>1700</v>
      </c>
      <c r="L81" s="53" t="s">
        <v>2402</v>
      </c>
    </row>
    <row r="82" spans="1:13" ht="18">
      <c r="A82" s="30">
        <v>21</v>
      </c>
      <c r="B82" s="46" t="s">
        <v>1187</v>
      </c>
      <c r="C82" s="36" t="s">
        <v>1225</v>
      </c>
      <c r="D82" s="36" t="s">
        <v>1224</v>
      </c>
      <c r="E82" s="9" t="s">
        <v>51</v>
      </c>
      <c r="F82" s="9" t="s">
        <v>43</v>
      </c>
      <c r="G82" s="81"/>
      <c r="H82" s="81"/>
      <c r="I82" s="81"/>
      <c r="J82" s="1">
        <v>1</v>
      </c>
      <c r="K82" s="113">
        <v>4750</v>
      </c>
      <c r="L82" s="53" t="s">
        <v>2402</v>
      </c>
    </row>
    <row r="83" spans="1:13" ht="18">
      <c r="A83" s="30">
        <v>22</v>
      </c>
      <c r="B83" s="46" t="s">
        <v>1187</v>
      </c>
      <c r="C83" s="36" t="s">
        <v>1229</v>
      </c>
      <c r="D83" s="36" t="s">
        <v>1228</v>
      </c>
      <c r="E83" s="9" t="s">
        <v>51</v>
      </c>
      <c r="F83" s="9" t="s">
        <v>43</v>
      </c>
      <c r="G83" s="81"/>
      <c r="H83" s="81"/>
      <c r="I83" s="81"/>
      <c r="J83" s="1">
        <v>1</v>
      </c>
      <c r="K83" s="113">
        <v>1100</v>
      </c>
      <c r="L83" s="53" t="s">
        <v>2402</v>
      </c>
    </row>
    <row r="84" spans="1:13" ht="18">
      <c r="A84" s="30">
        <v>23</v>
      </c>
      <c r="B84" s="46" t="s">
        <v>1187</v>
      </c>
      <c r="C84" s="36" t="s">
        <v>1241</v>
      </c>
      <c r="D84" s="36" t="s">
        <v>1195</v>
      </c>
      <c r="E84" s="9" t="s">
        <v>51</v>
      </c>
      <c r="F84" s="9" t="s">
        <v>43</v>
      </c>
      <c r="G84" s="4"/>
      <c r="H84" s="4"/>
      <c r="I84" s="4"/>
      <c r="J84" s="4">
        <v>1</v>
      </c>
      <c r="K84" s="113">
        <v>1300</v>
      </c>
      <c r="L84" s="53" t="s">
        <v>2402</v>
      </c>
    </row>
    <row r="85" spans="1:13" ht="18">
      <c r="A85" s="30"/>
      <c r="B85" s="149"/>
      <c r="C85" s="186"/>
      <c r="D85" s="33"/>
      <c r="E85" s="187"/>
      <c r="F85" s="58"/>
      <c r="G85" s="81"/>
      <c r="H85" s="81"/>
      <c r="I85" s="81"/>
      <c r="J85" s="1"/>
      <c r="K85" s="188"/>
      <c r="L85" s="19"/>
    </row>
    <row r="86" spans="1:13" ht="18">
      <c r="A86" s="167"/>
      <c r="B86" s="168"/>
      <c r="C86" s="169"/>
      <c r="D86" s="170" t="s">
        <v>2970</v>
      </c>
      <c r="E86" s="168"/>
      <c r="F86" s="171" t="s">
        <v>1708</v>
      </c>
      <c r="G86" s="171">
        <f>SUM(G42:G51,G10:G25)</f>
        <v>30</v>
      </c>
      <c r="H86" s="171"/>
      <c r="I86" s="171"/>
      <c r="J86" s="171">
        <f>SUM(J69:J84,J52:J56,J7:J25)</f>
        <v>42</v>
      </c>
      <c r="K86" s="201"/>
      <c r="L86" s="168"/>
    </row>
    <row r="87" spans="1:13" ht="12" customHeight="1">
      <c r="A87" s="271"/>
      <c r="B87" s="272"/>
      <c r="C87" s="64"/>
      <c r="D87" s="65"/>
      <c r="E87" s="66"/>
      <c r="F87" s="66"/>
      <c r="G87" s="273"/>
      <c r="H87" s="273"/>
      <c r="I87" s="273"/>
      <c r="J87" s="273"/>
      <c r="K87" s="141"/>
      <c r="L87" s="66"/>
      <c r="M87" s="37"/>
    </row>
    <row r="88" spans="1:13" ht="18">
      <c r="A88" s="59"/>
      <c r="B88" s="274"/>
      <c r="C88" s="60"/>
      <c r="D88" s="61"/>
      <c r="E88" s="62"/>
      <c r="F88" s="62"/>
      <c r="G88" s="38"/>
      <c r="H88" s="38"/>
      <c r="I88" s="38"/>
      <c r="J88" s="38"/>
      <c r="K88" s="275"/>
      <c r="L88" s="62"/>
      <c r="M88" s="37"/>
    </row>
    <row r="89" spans="1:13" ht="18">
      <c r="A89" s="59"/>
      <c r="B89" s="274"/>
      <c r="C89" s="60"/>
      <c r="D89" s="61"/>
      <c r="E89" s="62"/>
      <c r="F89" s="62"/>
      <c r="G89" s="38"/>
      <c r="H89" s="38"/>
      <c r="I89" s="38"/>
      <c r="J89" s="38"/>
      <c r="K89" s="275"/>
      <c r="L89" s="62"/>
      <c r="M89" s="37"/>
    </row>
    <row r="90" spans="1:13" ht="18">
      <c r="A90" s="59"/>
      <c r="B90" s="274"/>
      <c r="C90" s="60"/>
      <c r="D90" s="61"/>
      <c r="E90" s="62"/>
      <c r="F90" s="62"/>
      <c r="G90" s="38"/>
      <c r="H90" s="38"/>
      <c r="I90" s="38"/>
      <c r="J90" s="38"/>
      <c r="K90" s="275"/>
      <c r="L90" s="62"/>
      <c r="M90" s="37"/>
    </row>
    <row r="99" spans="5:5">
      <c r="E99">
        <f>32+35+23</f>
        <v>90</v>
      </c>
    </row>
  </sheetData>
  <mergeCells count="25">
    <mergeCell ref="M4:M5"/>
    <mergeCell ref="E4:E5"/>
    <mergeCell ref="A1:L1"/>
    <mergeCell ref="A2:L2"/>
    <mergeCell ref="A3:L3"/>
    <mergeCell ref="D4:D5"/>
    <mergeCell ref="F4:J4"/>
    <mergeCell ref="K4:K5"/>
    <mergeCell ref="L4:L5"/>
    <mergeCell ref="A33:L33"/>
    <mergeCell ref="A34:L34"/>
    <mergeCell ref="A35:L35"/>
    <mergeCell ref="D36:D37"/>
    <mergeCell ref="E36:E37"/>
    <mergeCell ref="F36:J36"/>
    <mergeCell ref="K36:K37"/>
    <mergeCell ref="L36:L37"/>
    <mergeCell ref="A64:L64"/>
    <mergeCell ref="A65:L65"/>
    <mergeCell ref="A66:L66"/>
    <mergeCell ref="D67:D68"/>
    <mergeCell ref="E67:E68"/>
    <mergeCell ref="F67:J67"/>
    <mergeCell ref="K67:K68"/>
    <mergeCell ref="L67:L68"/>
  </mergeCells>
  <phoneticPr fontId="12" type="noConversion"/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FF00"/>
    <pageSetUpPr fitToPage="1"/>
  </sheetPr>
  <dimension ref="A1:M113"/>
  <sheetViews>
    <sheetView topLeftCell="A76" zoomScale="115" zoomScaleNormal="115" workbookViewId="0">
      <selection activeCell="O107" sqref="O107"/>
    </sheetView>
  </sheetViews>
  <sheetFormatPr defaultRowHeight="14.25"/>
  <cols>
    <col min="1" max="1" width="4" customWidth="1"/>
    <col min="2" max="2" width="10.73046875" customWidth="1"/>
    <col min="3" max="3" width="20.86328125" bestFit="1" customWidth="1"/>
    <col min="4" max="4" width="30.863281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2598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/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>
        <v>23349</v>
      </c>
      <c r="C6" s="44" t="s">
        <v>97</v>
      </c>
      <c r="D6" s="36" t="s">
        <v>98</v>
      </c>
      <c r="E6" s="9" t="s">
        <v>51</v>
      </c>
      <c r="F6" s="9" t="s">
        <v>46</v>
      </c>
      <c r="G6" s="9">
        <v>1</v>
      </c>
      <c r="H6" s="28"/>
      <c r="I6" s="28"/>
      <c r="J6" s="29"/>
      <c r="K6" s="71">
        <v>1400</v>
      </c>
      <c r="L6" s="9">
        <v>235</v>
      </c>
      <c r="M6" s="37"/>
    </row>
    <row r="7" spans="1:13" ht="18">
      <c r="A7" s="30">
        <v>2</v>
      </c>
      <c r="B7" s="40">
        <v>31673</v>
      </c>
      <c r="C7" s="41" t="s">
        <v>89</v>
      </c>
      <c r="D7" s="42" t="s">
        <v>90</v>
      </c>
      <c r="E7" s="43" t="s">
        <v>51</v>
      </c>
      <c r="F7" s="43" t="s">
        <v>46</v>
      </c>
      <c r="G7" s="9">
        <v>1</v>
      </c>
      <c r="H7" s="28"/>
      <c r="I7" s="28"/>
      <c r="J7" s="29"/>
      <c r="K7" s="73">
        <v>1900</v>
      </c>
      <c r="L7" s="9">
        <v>233</v>
      </c>
      <c r="M7" s="37"/>
    </row>
    <row r="8" spans="1:13" ht="18">
      <c r="A8" s="30">
        <v>3</v>
      </c>
      <c r="B8" s="34">
        <v>31673</v>
      </c>
      <c r="C8" s="35" t="s">
        <v>92</v>
      </c>
      <c r="D8" s="36" t="s">
        <v>93</v>
      </c>
      <c r="E8" s="9" t="s">
        <v>51</v>
      </c>
      <c r="F8" s="9" t="s">
        <v>46</v>
      </c>
      <c r="G8" s="9">
        <v>1</v>
      </c>
      <c r="H8" s="28"/>
      <c r="I8" s="28"/>
      <c r="J8" s="29"/>
      <c r="K8" s="74" t="s">
        <v>76</v>
      </c>
      <c r="L8" s="9">
        <v>233</v>
      </c>
      <c r="M8" s="37"/>
    </row>
    <row r="9" spans="1:13" ht="18">
      <c r="A9" s="30">
        <v>4</v>
      </c>
      <c r="B9" s="34">
        <v>32252</v>
      </c>
      <c r="C9" s="35" t="s">
        <v>94</v>
      </c>
      <c r="D9" s="36" t="s">
        <v>95</v>
      </c>
      <c r="E9" s="9" t="s">
        <v>51</v>
      </c>
      <c r="F9" s="9" t="s">
        <v>96</v>
      </c>
      <c r="G9" s="9">
        <v>6</v>
      </c>
      <c r="H9" s="28"/>
      <c r="I9" s="28"/>
      <c r="J9" s="29"/>
      <c r="K9" s="74" t="s">
        <v>76</v>
      </c>
      <c r="L9" s="9">
        <v>234</v>
      </c>
      <c r="M9" s="37"/>
    </row>
    <row r="10" spans="1:13" ht="18">
      <c r="A10" s="30">
        <v>5</v>
      </c>
      <c r="B10" s="34">
        <v>36570</v>
      </c>
      <c r="C10" s="35" t="s">
        <v>100</v>
      </c>
      <c r="D10" s="36" t="s">
        <v>101</v>
      </c>
      <c r="E10" s="9" t="s">
        <v>51</v>
      </c>
      <c r="F10" s="9" t="s">
        <v>46</v>
      </c>
      <c r="G10" s="81">
        <v>1</v>
      </c>
      <c r="H10" s="81"/>
      <c r="I10" s="81"/>
      <c r="J10" s="1"/>
      <c r="K10" s="71">
        <v>7000</v>
      </c>
      <c r="L10" s="9">
        <v>234</v>
      </c>
      <c r="M10" s="37"/>
    </row>
    <row r="11" spans="1:13" ht="18">
      <c r="A11" s="30">
        <v>6</v>
      </c>
      <c r="B11" s="34">
        <v>36570</v>
      </c>
      <c r="C11" s="35" t="s">
        <v>102</v>
      </c>
      <c r="D11" s="36" t="s">
        <v>103</v>
      </c>
      <c r="E11" s="9" t="s">
        <v>51</v>
      </c>
      <c r="F11" s="9" t="s">
        <v>49</v>
      </c>
      <c r="G11" s="81">
        <v>3</v>
      </c>
      <c r="H11" s="81"/>
      <c r="I11" s="81"/>
      <c r="J11" s="1"/>
      <c r="K11" s="71">
        <v>7000</v>
      </c>
      <c r="L11" s="9">
        <v>234</v>
      </c>
      <c r="M11" s="37"/>
    </row>
    <row r="12" spans="1:13" ht="18">
      <c r="A12" s="30">
        <v>7</v>
      </c>
      <c r="B12" s="34" t="s">
        <v>104</v>
      </c>
      <c r="C12" s="35" t="s">
        <v>105</v>
      </c>
      <c r="D12" s="36" t="s">
        <v>106</v>
      </c>
      <c r="E12" s="9" t="s">
        <v>51</v>
      </c>
      <c r="F12" s="9" t="s">
        <v>107</v>
      </c>
      <c r="G12" s="81">
        <v>7</v>
      </c>
      <c r="H12" s="81"/>
      <c r="I12" s="81"/>
      <c r="J12" s="1"/>
      <c r="K12" s="71">
        <v>9500</v>
      </c>
      <c r="L12" s="9">
        <v>234</v>
      </c>
      <c r="M12" s="37"/>
    </row>
    <row r="13" spans="1:13" ht="18">
      <c r="A13" s="30">
        <v>8</v>
      </c>
      <c r="B13" s="34">
        <v>37764</v>
      </c>
      <c r="C13" s="44" t="s">
        <v>108</v>
      </c>
      <c r="D13" s="36" t="s">
        <v>109</v>
      </c>
      <c r="E13" s="9" t="s">
        <v>36</v>
      </c>
      <c r="F13" s="9" t="s">
        <v>40</v>
      </c>
      <c r="G13" s="81">
        <v>1</v>
      </c>
      <c r="H13" s="81"/>
      <c r="I13" s="81"/>
      <c r="J13" s="1"/>
      <c r="K13" s="71">
        <v>5900</v>
      </c>
      <c r="L13" s="9">
        <v>234</v>
      </c>
      <c r="M13" s="37"/>
    </row>
    <row r="14" spans="1:13" ht="18">
      <c r="A14" s="30">
        <v>9</v>
      </c>
      <c r="B14" s="34">
        <v>37764</v>
      </c>
      <c r="C14" s="44" t="s">
        <v>110</v>
      </c>
      <c r="D14" s="36" t="s">
        <v>111</v>
      </c>
      <c r="E14" s="9" t="s">
        <v>36</v>
      </c>
      <c r="F14" s="9" t="s">
        <v>112</v>
      </c>
      <c r="G14" s="81">
        <v>1</v>
      </c>
      <c r="H14" s="81"/>
      <c r="I14" s="81"/>
      <c r="J14" s="1"/>
      <c r="K14" s="71">
        <v>3500</v>
      </c>
      <c r="L14" s="9">
        <v>234</v>
      </c>
      <c r="M14" s="37"/>
    </row>
    <row r="15" spans="1:13" ht="18">
      <c r="A15" s="30">
        <v>10</v>
      </c>
      <c r="B15" s="34">
        <v>37687</v>
      </c>
      <c r="C15" s="35" t="s">
        <v>113</v>
      </c>
      <c r="D15" s="36" t="s">
        <v>114</v>
      </c>
      <c r="E15" s="9" t="s">
        <v>36</v>
      </c>
      <c r="F15" s="9" t="s">
        <v>40</v>
      </c>
      <c r="G15" s="81">
        <v>1</v>
      </c>
      <c r="H15" s="81"/>
      <c r="I15" s="81"/>
      <c r="J15" s="1"/>
      <c r="K15" s="71">
        <v>2050</v>
      </c>
      <c r="L15" s="9">
        <v>234</v>
      </c>
      <c r="M15" s="37"/>
    </row>
    <row r="16" spans="1:13" ht="18">
      <c r="A16" s="30">
        <v>11</v>
      </c>
      <c r="B16" s="34" t="s">
        <v>115</v>
      </c>
      <c r="C16" s="35" t="s">
        <v>116</v>
      </c>
      <c r="D16" s="36" t="s">
        <v>117</v>
      </c>
      <c r="E16" s="9" t="s">
        <v>51</v>
      </c>
      <c r="F16" s="9" t="s">
        <v>118</v>
      </c>
      <c r="G16" s="81">
        <v>4</v>
      </c>
      <c r="H16" s="81"/>
      <c r="I16" s="81"/>
      <c r="J16" s="1"/>
      <c r="K16" s="71">
        <v>15000</v>
      </c>
      <c r="L16" s="9">
        <v>235</v>
      </c>
      <c r="M16" s="37"/>
    </row>
    <row r="17" spans="1:13" ht="18">
      <c r="A17" s="30">
        <v>12</v>
      </c>
      <c r="B17" s="34">
        <v>39443</v>
      </c>
      <c r="C17" s="44" t="s">
        <v>179</v>
      </c>
      <c r="D17" s="36" t="s">
        <v>120</v>
      </c>
      <c r="E17" s="9" t="s">
        <v>51</v>
      </c>
      <c r="F17" s="9" t="s">
        <v>45</v>
      </c>
      <c r="G17" s="81"/>
      <c r="H17" s="81"/>
      <c r="I17" s="81"/>
      <c r="J17" s="1">
        <v>1</v>
      </c>
      <c r="K17" s="71">
        <v>15000</v>
      </c>
      <c r="L17" s="9" t="s">
        <v>170</v>
      </c>
      <c r="M17" s="37"/>
    </row>
    <row r="18" spans="1:13" ht="18">
      <c r="A18" s="30">
        <v>13</v>
      </c>
      <c r="B18" s="83" t="s">
        <v>175</v>
      </c>
      <c r="C18" s="79" t="s">
        <v>173</v>
      </c>
      <c r="D18" s="84" t="s">
        <v>174</v>
      </c>
      <c r="E18" s="79" t="s">
        <v>36</v>
      </c>
      <c r="F18" s="81" t="s">
        <v>40</v>
      </c>
      <c r="G18" s="81">
        <v>1</v>
      </c>
      <c r="H18" s="81"/>
      <c r="I18" s="81"/>
      <c r="J18" s="1"/>
      <c r="K18" s="85">
        <v>2500</v>
      </c>
      <c r="L18" s="80"/>
    </row>
    <row r="19" spans="1:13" ht="18">
      <c r="A19" s="30">
        <v>14</v>
      </c>
      <c r="B19" s="34">
        <v>40737</v>
      </c>
      <c r="C19" s="35" t="s">
        <v>183</v>
      </c>
      <c r="D19" s="36" t="s">
        <v>184</v>
      </c>
      <c r="E19" s="9" t="s">
        <v>36</v>
      </c>
      <c r="F19" s="9" t="s">
        <v>40</v>
      </c>
      <c r="G19" s="81">
        <v>1</v>
      </c>
      <c r="H19" s="81"/>
      <c r="I19" s="81"/>
      <c r="J19" s="1"/>
      <c r="K19" s="71">
        <v>29190</v>
      </c>
      <c r="L19" s="9" t="s">
        <v>170</v>
      </c>
    </row>
    <row r="20" spans="1:13" ht="18">
      <c r="A20" s="30">
        <v>15</v>
      </c>
      <c r="B20" s="34">
        <v>4212</v>
      </c>
      <c r="C20" s="35" t="s">
        <v>125</v>
      </c>
      <c r="D20" s="36" t="s">
        <v>126</v>
      </c>
      <c r="E20" s="9" t="s">
        <v>36</v>
      </c>
      <c r="F20" s="9" t="s">
        <v>127</v>
      </c>
      <c r="G20" s="81"/>
      <c r="H20" s="81"/>
      <c r="I20" s="81"/>
      <c r="J20" s="1">
        <v>1</v>
      </c>
      <c r="K20" s="71">
        <v>29190</v>
      </c>
      <c r="L20" s="9" t="s">
        <v>170</v>
      </c>
    </row>
    <row r="21" spans="1:13" ht="18">
      <c r="A21" s="30">
        <v>16</v>
      </c>
      <c r="B21" s="34">
        <v>40737</v>
      </c>
      <c r="C21" s="44" t="s">
        <v>199</v>
      </c>
      <c r="D21" s="36" t="s">
        <v>951</v>
      </c>
      <c r="E21" s="9" t="s">
        <v>36</v>
      </c>
      <c r="F21" s="9" t="s">
        <v>128</v>
      </c>
      <c r="G21" s="81">
        <v>2</v>
      </c>
      <c r="H21" s="81"/>
      <c r="I21" s="81"/>
      <c r="J21" s="1"/>
      <c r="K21" s="71">
        <v>27700</v>
      </c>
      <c r="L21" s="9" t="s">
        <v>170</v>
      </c>
    </row>
    <row r="22" spans="1:13" ht="18">
      <c r="A22" s="30">
        <v>17</v>
      </c>
      <c r="B22" s="46">
        <v>20072</v>
      </c>
      <c r="C22" s="47" t="s">
        <v>129</v>
      </c>
      <c r="D22" s="86" t="s">
        <v>2293</v>
      </c>
      <c r="E22" s="62" t="s">
        <v>2956</v>
      </c>
      <c r="F22" s="9"/>
      <c r="G22" s="81"/>
      <c r="H22" s="81"/>
      <c r="I22" s="81"/>
      <c r="J22" s="1"/>
      <c r="K22" s="95">
        <v>3466700</v>
      </c>
      <c r="L22" s="9" t="s">
        <v>170</v>
      </c>
    </row>
    <row r="23" spans="1:13" ht="18">
      <c r="A23" s="30"/>
      <c r="B23" s="49"/>
      <c r="C23" s="50" t="s">
        <v>130</v>
      </c>
      <c r="D23" s="36" t="s">
        <v>131</v>
      </c>
      <c r="E23" s="9"/>
      <c r="F23" s="9" t="s">
        <v>40</v>
      </c>
      <c r="G23" s="81">
        <v>1</v>
      </c>
      <c r="H23" s="81"/>
      <c r="I23" s="81"/>
      <c r="J23" s="1"/>
      <c r="K23" s="70"/>
      <c r="L23" s="9">
        <v>334</v>
      </c>
    </row>
    <row r="24" spans="1:13" ht="18">
      <c r="A24" s="30"/>
      <c r="B24" s="49"/>
      <c r="C24" s="50" t="s">
        <v>132</v>
      </c>
      <c r="D24" s="36" t="s">
        <v>133</v>
      </c>
      <c r="E24" s="36"/>
      <c r="F24" s="9" t="s">
        <v>40</v>
      </c>
      <c r="G24" s="81">
        <v>1</v>
      </c>
      <c r="H24" s="81"/>
      <c r="I24" s="81"/>
      <c r="J24" s="1"/>
      <c r="K24" s="70"/>
      <c r="L24" s="9"/>
    </row>
    <row r="25" spans="1:13" ht="18">
      <c r="A25" s="30"/>
      <c r="B25" s="49"/>
      <c r="C25" s="50" t="s">
        <v>134</v>
      </c>
      <c r="D25" s="36" t="s">
        <v>135</v>
      </c>
      <c r="E25" s="36"/>
      <c r="F25" s="9" t="s">
        <v>40</v>
      </c>
      <c r="G25" s="81">
        <v>1</v>
      </c>
      <c r="H25" s="81"/>
      <c r="I25" s="81"/>
      <c r="J25" s="1"/>
      <c r="K25" s="70"/>
      <c r="L25" s="9"/>
    </row>
    <row r="26" spans="1:13" ht="12.75" customHeight="1">
      <c r="A26" s="271"/>
      <c r="B26" s="272"/>
      <c r="C26" s="64"/>
      <c r="D26" s="65"/>
      <c r="E26" s="66"/>
      <c r="F26" s="66"/>
      <c r="G26" s="273"/>
      <c r="H26" s="273"/>
      <c r="I26" s="273"/>
      <c r="J26" s="273"/>
      <c r="K26" s="141"/>
      <c r="L26" s="66"/>
      <c r="M26" s="37"/>
    </row>
    <row r="27" spans="1:13" ht="18">
      <c r="A27" s="59"/>
      <c r="B27" s="274"/>
      <c r="C27" s="60"/>
      <c r="D27" s="61"/>
      <c r="E27" s="62"/>
      <c r="F27" s="62"/>
      <c r="G27" s="38"/>
      <c r="H27" s="38"/>
      <c r="I27" s="38"/>
      <c r="J27" s="38"/>
      <c r="K27" s="275"/>
      <c r="L27" s="62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3.5" customHeight="1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8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  <c r="M31" s="37"/>
    </row>
    <row r="32" spans="1:13" ht="18">
      <c r="A32" s="59"/>
      <c r="B32" s="274"/>
      <c r="C32" s="60"/>
      <c r="D32" s="61"/>
      <c r="E32" s="62"/>
      <c r="F32" s="62"/>
      <c r="G32" s="38"/>
      <c r="H32" s="38"/>
      <c r="I32" s="38"/>
      <c r="J32" s="38"/>
      <c r="K32" s="275"/>
      <c r="L32" s="62"/>
      <c r="M32" s="37"/>
    </row>
    <row r="33" spans="1:13" ht="18">
      <c r="A33" s="353" t="s">
        <v>0</v>
      </c>
      <c r="B33" s="353"/>
      <c r="C33" s="353"/>
      <c r="D33" s="353"/>
      <c r="E33" s="353"/>
      <c r="F33" s="353"/>
      <c r="G33" s="353"/>
      <c r="H33" s="353"/>
      <c r="I33" s="353"/>
      <c r="J33" s="353"/>
      <c r="K33" s="353"/>
      <c r="L33" s="353"/>
      <c r="M33" s="38"/>
    </row>
    <row r="34" spans="1:13" ht="18">
      <c r="A34" s="353" t="s">
        <v>2598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8"/>
    </row>
    <row r="35" spans="1:13" ht="18">
      <c r="A35" s="354" t="s">
        <v>2554</v>
      </c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</row>
    <row r="36" spans="1:13" ht="18">
      <c r="A36" s="10" t="s">
        <v>1</v>
      </c>
      <c r="B36" s="26" t="s">
        <v>2</v>
      </c>
      <c r="C36" s="11" t="s">
        <v>3</v>
      </c>
      <c r="D36" s="355" t="s">
        <v>4</v>
      </c>
      <c r="E36" s="355" t="s">
        <v>654</v>
      </c>
      <c r="F36" s="357" t="s">
        <v>5</v>
      </c>
      <c r="G36" s="358"/>
      <c r="H36" s="358"/>
      <c r="I36" s="358"/>
      <c r="J36" s="359"/>
      <c r="K36" s="360" t="s">
        <v>9</v>
      </c>
      <c r="L36" s="355" t="s">
        <v>6</v>
      </c>
    </row>
    <row r="37" spans="1:13" ht="18">
      <c r="A37" s="12"/>
      <c r="B37" s="27" t="s">
        <v>7</v>
      </c>
      <c r="C37" s="13" t="s">
        <v>8</v>
      </c>
      <c r="D37" s="356"/>
      <c r="E37" s="356"/>
      <c r="F37" s="8" t="s">
        <v>32</v>
      </c>
      <c r="G37" s="8" t="s">
        <v>33</v>
      </c>
      <c r="H37" s="8" t="s">
        <v>34</v>
      </c>
      <c r="I37" s="8" t="s">
        <v>35</v>
      </c>
      <c r="J37" s="21" t="s">
        <v>37</v>
      </c>
      <c r="K37" s="361"/>
      <c r="L37" s="356"/>
    </row>
    <row r="38" spans="1:13" ht="18">
      <c r="A38" s="30"/>
      <c r="B38" s="49"/>
      <c r="C38" s="50" t="s">
        <v>136</v>
      </c>
      <c r="D38" s="36" t="s">
        <v>137</v>
      </c>
      <c r="E38" s="36"/>
      <c r="F38" s="9" t="s">
        <v>63</v>
      </c>
      <c r="G38" s="81">
        <v>2</v>
      </c>
      <c r="H38" s="28"/>
      <c r="I38" s="28"/>
      <c r="J38" s="29"/>
      <c r="K38" s="70"/>
      <c r="L38" s="9"/>
    </row>
    <row r="39" spans="1:13" ht="18">
      <c r="A39" s="30"/>
      <c r="B39" s="49"/>
      <c r="C39" s="50" t="s">
        <v>138</v>
      </c>
      <c r="D39" s="36" t="s">
        <v>139</v>
      </c>
      <c r="E39" s="36"/>
      <c r="F39" s="9" t="s">
        <v>140</v>
      </c>
      <c r="G39" s="81">
        <v>4</v>
      </c>
      <c r="H39" s="28"/>
      <c r="I39" s="28"/>
      <c r="J39" s="29"/>
      <c r="K39" s="70"/>
      <c r="L39" s="9"/>
    </row>
    <row r="40" spans="1:13" ht="18">
      <c r="A40" s="30"/>
      <c r="B40" s="49"/>
      <c r="C40" s="50" t="s">
        <v>141</v>
      </c>
      <c r="D40" s="36" t="s">
        <v>142</v>
      </c>
      <c r="E40" s="36"/>
      <c r="F40" s="9" t="s">
        <v>40</v>
      </c>
      <c r="G40" s="81">
        <v>1</v>
      </c>
      <c r="H40" s="28"/>
      <c r="I40" s="28"/>
      <c r="J40" s="29"/>
      <c r="K40" s="70"/>
      <c r="L40" s="9"/>
    </row>
    <row r="41" spans="1:13" ht="18">
      <c r="A41" s="30"/>
      <c r="B41" s="49"/>
      <c r="C41" s="50" t="s">
        <v>143</v>
      </c>
      <c r="D41" s="36" t="s">
        <v>144</v>
      </c>
      <c r="E41" s="36"/>
      <c r="F41" s="9" t="s">
        <v>40</v>
      </c>
      <c r="G41" s="81">
        <v>1</v>
      </c>
      <c r="H41" s="28"/>
      <c r="I41" s="28"/>
      <c r="J41" s="29"/>
      <c r="K41" s="70"/>
      <c r="L41" s="9"/>
    </row>
    <row r="42" spans="1:13" ht="18">
      <c r="A42" s="30"/>
      <c r="B42" s="49"/>
      <c r="C42" s="50" t="s">
        <v>145</v>
      </c>
      <c r="D42" s="36" t="s">
        <v>146</v>
      </c>
      <c r="E42" s="36"/>
      <c r="F42" s="9" t="s">
        <v>63</v>
      </c>
      <c r="G42" s="81">
        <v>2</v>
      </c>
      <c r="H42" s="28"/>
      <c r="I42" s="28"/>
      <c r="J42" s="29"/>
      <c r="K42" s="70"/>
      <c r="L42" s="9"/>
    </row>
    <row r="43" spans="1:13" ht="18">
      <c r="A43" s="30"/>
      <c r="B43" s="49"/>
      <c r="C43" s="50" t="s">
        <v>147</v>
      </c>
      <c r="D43" s="36" t="s">
        <v>148</v>
      </c>
      <c r="E43" s="36"/>
      <c r="F43" s="9" t="s">
        <v>140</v>
      </c>
      <c r="G43" s="81">
        <v>4</v>
      </c>
      <c r="H43" s="28"/>
      <c r="I43" s="28"/>
      <c r="J43" s="29"/>
      <c r="K43" s="70"/>
      <c r="L43" s="9"/>
    </row>
    <row r="44" spans="1:13" ht="18">
      <c r="A44" s="30"/>
      <c r="B44" s="49"/>
      <c r="C44" s="50" t="s">
        <v>149</v>
      </c>
      <c r="D44" s="36" t="s">
        <v>150</v>
      </c>
      <c r="E44" s="36"/>
      <c r="F44" s="9" t="s">
        <v>63</v>
      </c>
      <c r="G44" s="81">
        <v>2</v>
      </c>
      <c r="H44" s="28"/>
      <c r="I44" s="28"/>
      <c r="J44" s="29"/>
      <c r="K44" s="70"/>
      <c r="L44" s="9"/>
    </row>
    <row r="45" spans="1:13" ht="18">
      <c r="A45" s="30"/>
      <c r="B45" s="49"/>
      <c r="C45" s="50" t="s">
        <v>151</v>
      </c>
      <c r="D45" s="36" t="s">
        <v>152</v>
      </c>
      <c r="E45" s="36"/>
      <c r="F45" s="9" t="s">
        <v>63</v>
      </c>
      <c r="G45" s="81">
        <v>2</v>
      </c>
      <c r="H45" s="28"/>
      <c r="I45" s="28"/>
      <c r="J45" s="29"/>
      <c r="K45" s="70"/>
      <c r="L45" s="9"/>
    </row>
    <row r="46" spans="1:13" ht="18">
      <c r="A46" s="30"/>
      <c r="B46" s="49"/>
      <c r="C46" s="50" t="s">
        <v>153</v>
      </c>
      <c r="D46" s="36" t="s">
        <v>154</v>
      </c>
      <c r="E46" s="36"/>
      <c r="F46" s="9" t="s">
        <v>40</v>
      </c>
      <c r="G46" s="81">
        <v>1</v>
      </c>
      <c r="H46" s="28"/>
      <c r="I46" s="28"/>
      <c r="J46" s="29"/>
      <c r="K46" s="70"/>
      <c r="L46" s="9"/>
    </row>
    <row r="47" spans="1:13" ht="18">
      <c r="A47" s="30"/>
      <c r="B47" s="49"/>
      <c r="C47" s="50" t="s">
        <v>155</v>
      </c>
      <c r="D47" s="36" t="s">
        <v>156</v>
      </c>
      <c r="E47" s="36"/>
      <c r="F47" s="9" t="s">
        <v>140</v>
      </c>
      <c r="G47" s="81">
        <v>4</v>
      </c>
      <c r="H47" s="28"/>
      <c r="I47" s="28"/>
      <c r="J47" s="29"/>
      <c r="K47" s="70"/>
      <c r="L47" s="9"/>
    </row>
    <row r="48" spans="1:13" ht="18">
      <c r="A48" s="30"/>
      <c r="B48" s="49"/>
      <c r="C48" s="50" t="s">
        <v>157</v>
      </c>
      <c r="D48" s="47" t="s">
        <v>158</v>
      </c>
      <c r="E48" s="36"/>
      <c r="F48" s="9" t="s">
        <v>40</v>
      </c>
      <c r="G48" s="81">
        <v>1</v>
      </c>
      <c r="H48" s="28"/>
      <c r="I48" s="28"/>
      <c r="J48" s="29"/>
      <c r="K48" s="70"/>
      <c r="L48" s="9"/>
    </row>
    <row r="49" spans="1:13" ht="18">
      <c r="A49" s="30"/>
      <c r="B49" s="67"/>
      <c r="C49" s="68" t="s">
        <v>159</v>
      </c>
      <c r="D49" s="57" t="s">
        <v>160</v>
      </c>
      <c r="E49" s="57"/>
      <c r="F49" s="58" t="s">
        <v>62</v>
      </c>
      <c r="G49" s="81">
        <v>1</v>
      </c>
      <c r="H49" s="28"/>
      <c r="I49" s="28"/>
      <c r="J49" s="39"/>
      <c r="K49" s="72"/>
      <c r="L49" s="58"/>
    </row>
    <row r="50" spans="1:13" ht="18">
      <c r="A50" s="30"/>
      <c r="B50" s="49"/>
      <c r="C50" s="36" t="s">
        <v>161</v>
      </c>
      <c r="D50" s="36" t="s">
        <v>162</v>
      </c>
      <c r="E50" s="36"/>
      <c r="F50" s="9" t="s">
        <v>46</v>
      </c>
      <c r="G50" s="81">
        <v>1</v>
      </c>
      <c r="H50" s="28"/>
      <c r="I50" s="28"/>
      <c r="J50" s="29"/>
      <c r="K50" s="70"/>
      <c r="L50" s="9"/>
    </row>
    <row r="51" spans="1:13" ht="18">
      <c r="A51" s="30"/>
      <c r="B51" s="49"/>
      <c r="C51" s="36" t="s">
        <v>1944</v>
      </c>
      <c r="D51" s="36" t="s">
        <v>1945</v>
      </c>
      <c r="E51" s="36"/>
      <c r="F51" s="9" t="s">
        <v>63</v>
      </c>
      <c r="G51" s="81">
        <v>2</v>
      </c>
      <c r="H51" s="28"/>
      <c r="I51" s="28"/>
      <c r="J51" s="29"/>
      <c r="K51" s="70"/>
      <c r="L51" s="9"/>
    </row>
    <row r="52" spans="1:13" ht="18">
      <c r="A52" s="30"/>
      <c r="B52" s="49"/>
      <c r="C52" s="36" t="s">
        <v>163</v>
      </c>
      <c r="D52" s="36" t="s">
        <v>1946</v>
      </c>
      <c r="E52" s="36"/>
      <c r="F52" s="9" t="s">
        <v>40</v>
      </c>
      <c r="G52" s="4">
        <v>1</v>
      </c>
      <c r="H52" s="39"/>
      <c r="I52" s="39"/>
      <c r="J52" s="39"/>
      <c r="K52" s="70"/>
      <c r="L52" s="9"/>
    </row>
    <row r="53" spans="1:13" ht="18">
      <c r="A53" s="30"/>
      <c r="B53" s="49"/>
      <c r="C53" s="36" t="s">
        <v>164</v>
      </c>
      <c r="D53" s="36" t="s">
        <v>1947</v>
      </c>
      <c r="E53" s="36"/>
      <c r="F53" s="9" t="s">
        <v>128</v>
      </c>
      <c r="G53" s="17">
        <v>2</v>
      </c>
      <c r="H53" s="16"/>
      <c r="I53" s="16"/>
      <c r="J53" s="16"/>
      <c r="K53" s="70"/>
      <c r="L53" s="9"/>
    </row>
    <row r="54" spans="1:13" ht="18">
      <c r="A54" s="30"/>
      <c r="B54" s="49"/>
      <c r="C54" s="36" t="s">
        <v>165</v>
      </c>
      <c r="D54" s="36" t="s">
        <v>1948</v>
      </c>
      <c r="E54" s="36"/>
      <c r="F54" s="9" t="s">
        <v>166</v>
      </c>
      <c r="G54" s="17">
        <v>4</v>
      </c>
      <c r="H54" s="16"/>
      <c r="I54" s="16"/>
      <c r="J54" s="16"/>
      <c r="K54" s="70"/>
      <c r="L54" s="9"/>
    </row>
    <row r="55" spans="1:13" ht="18">
      <c r="A55" s="30">
        <v>18</v>
      </c>
      <c r="B55" s="94"/>
      <c r="C55" s="51"/>
      <c r="D55" s="36" t="s">
        <v>167</v>
      </c>
      <c r="E55" s="36"/>
      <c r="F55" s="9" t="s">
        <v>63</v>
      </c>
      <c r="G55" s="9">
        <v>2</v>
      </c>
      <c r="H55" s="36"/>
      <c r="I55" s="36"/>
      <c r="J55" s="36"/>
      <c r="K55" s="70">
        <v>38800</v>
      </c>
      <c r="L55" s="9" t="s">
        <v>171</v>
      </c>
    </row>
    <row r="56" spans="1:13" ht="18">
      <c r="A56" s="30">
        <v>19</v>
      </c>
      <c r="B56" s="34">
        <v>41082</v>
      </c>
      <c r="C56" s="9" t="s">
        <v>185</v>
      </c>
      <c r="D56" s="36" t="s">
        <v>186</v>
      </c>
      <c r="E56" s="9" t="s">
        <v>51</v>
      </c>
      <c r="F56" s="9" t="s">
        <v>40</v>
      </c>
      <c r="G56" s="9">
        <v>1</v>
      </c>
      <c r="H56" s="36"/>
      <c r="I56" s="36"/>
      <c r="J56" s="36"/>
      <c r="K56" s="70">
        <v>1500</v>
      </c>
      <c r="L56" s="9" t="s">
        <v>170</v>
      </c>
    </row>
    <row r="57" spans="1:13" ht="18">
      <c r="A57" s="30">
        <v>20</v>
      </c>
      <c r="B57" s="34" t="s">
        <v>168</v>
      </c>
      <c r="C57" s="35" t="s">
        <v>181</v>
      </c>
      <c r="D57" s="36" t="s">
        <v>169</v>
      </c>
      <c r="E57" s="9" t="s">
        <v>51</v>
      </c>
      <c r="F57" s="9" t="s">
        <v>40</v>
      </c>
      <c r="G57" s="17">
        <v>1</v>
      </c>
      <c r="H57" s="16"/>
      <c r="I57" s="16"/>
      <c r="J57" s="16"/>
      <c r="K57" s="70">
        <v>29900</v>
      </c>
      <c r="L57" s="9" t="s">
        <v>170</v>
      </c>
    </row>
    <row r="58" spans="1:13" ht="12.75" customHeight="1">
      <c r="A58" s="271"/>
      <c r="B58" s="272"/>
      <c r="C58" s="64"/>
      <c r="D58" s="65"/>
      <c r="E58" s="66"/>
      <c r="F58" s="66"/>
      <c r="G58" s="273"/>
      <c r="H58" s="273"/>
      <c r="I58" s="273"/>
      <c r="J58" s="273"/>
      <c r="K58" s="141"/>
      <c r="L58" s="66"/>
      <c r="M58" s="37"/>
    </row>
    <row r="59" spans="1:13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  <c r="M59" s="37"/>
    </row>
    <row r="60" spans="1:13" ht="18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  <c r="M60" s="37"/>
    </row>
    <row r="61" spans="1:13" ht="12.75" customHeight="1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  <c r="M61" s="37"/>
    </row>
    <row r="62" spans="1:13" ht="18">
      <c r="A62" s="59"/>
      <c r="B62" s="274"/>
      <c r="C62" s="60"/>
      <c r="D62" s="61"/>
      <c r="E62" s="62"/>
      <c r="F62" s="62"/>
      <c r="G62" s="38"/>
      <c r="H62" s="38"/>
      <c r="I62" s="38"/>
      <c r="J62" s="38"/>
      <c r="K62" s="275"/>
      <c r="L62" s="62"/>
      <c r="M62" s="37"/>
    </row>
    <row r="63" spans="1:13" ht="18">
      <c r="A63" s="59"/>
      <c r="B63" s="274"/>
      <c r="C63" s="60"/>
      <c r="D63" s="61"/>
      <c r="E63" s="62"/>
      <c r="F63" s="62"/>
      <c r="G63" s="38"/>
      <c r="H63" s="38"/>
      <c r="I63" s="38"/>
      <c r="J63" s="38"/>
      <c r="K63" s="275"/>
      <c r="L63" s="62"/>
      <c r="M63" s="37"/>
    </row>
    <row r="64" spans="1:13" ht="18">
      <c r="A64" s="59"/>
      <c r="B64" s="274"/>
      <c r="C64" s="60"/>
      <c r="D64" s="61"/>
      <c r="E64" s="62"/>
      <c r="F64" s="62"/>
      <c r="G64" s="38"/>
      <c r="H64" s="38"/>
      <c r="I64" s="38"/>
      <c r="J64" s="38"/>
      <c r="K64" s="275"/>
      <c r="L64" s="62"/>
      <c r="M64" s="37"/>
    </row>
    <row r="65" spans="1:13" ht="18">
      <c r="A65" s="353" t="s">
        <v>0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</row>
    <row r="66" spans="1:13" ht="18">
      <c r="A66" s="353" t="s">
        <v>2598</v>
      </c>
      <c r="B66" s="353"/>
      <c r="C66" s="353"/>
      <c r="D66" s="353"/>
      <c r="E66" s="353"/>
      <c r="F66" s="353"/>
      <c r="G66" s="353"/>
      <c r="H66" s="353"/>
      <c r="I66" s="353"/>
      <c r="J66" s="353"/>
      <c r="K66" s="353"/>
      <c r="L66" s="353"/>
    </row>
    <row r="67" spans="1:13" ht="18">
      <c r="A67" s="354" t="s">
        <v>2554</v>
      </c>
      <c r="B67" s="354"/>
      <c r="C67" s="354"/>
      <c r="D67" s="354"/>
      <c r="E67" s="354"/>
      <c r="F67" s="354"/>
      <c r="G67" s="354"/>
      <c r="H67" s="354"/>
      <c r="I67" s="354"/>
      <c r="J67" s="354"/>
      <c r="K67" s="354"/>
      <c r="L67" s="354"/>
    </row>
    <row r="68" spans="1:13" ht="18">
      <c r="A68" s="10" t="s">
        <v>1</v>
      </c>
      <c r="B68" s="26" t="s">
        <v>2</v>
      </c>
      <c r="C68" s="11" t="s">
        <v>3</v>
      </c>
      <c r="D68" s="355" t="s">
        <v>4</v>
      </c>
      <c r="E68" s="355" t="s">
        <v>654</v>
      </c>
      <c r="F68" s="357" t="s">
        <v>5</v>
      </c>
      <c r="G68" s="358"/>
      <c r="H68" s="358"/>
      <c r="I68" s="358"/>
      <c r="J68" s="359"/>
      <c r="K68" s="360" t="s">
        <v>9</v>
      </c>
      <c r="L68" s="355" t="s">
        <v>6</v>
      </c>
    </row>
    <row r="69" spans="1:13" ht="18">
      <c r="A69" s="12"/>
      <c r="B69" s="27" t="s">
        <v>7</v>
      </c>
      <c r="C69" s="13" t="s">
        <v>8</v>
      </c>
      <c r="D69" s="356"/>
      <c r="E69" s="356"/>
      <c r="F69" s="8" t="s">
        <v>32</v>
      </c>
      <c r="G69" s="8" t="s">
        <v>33</v>
      </c>
      <c r="H69" s="8" t="s">
        <v>34</v>
      </c>
      <c r="I69" s="8" t="s">
        <v>35</v>
      </c>
      <c r="J69" s="21" t="s">
        <v>37</v>
      </c>
      <c r="K69" s="361"/>
      <c r="L69" s="356"/>
    </row>
    <row r="70" spans="1:13" ht="18">
      <c r="A70" s="30">
        <v>21</v>
      </c>
      <c r="B70" s="34">
        <v>41820</v>
      </c>
      <c r="C70" s="9" t="s">
        <v>182</v>
      </c>
      <c r="D70" s="36" t="s">
        <v>172</v>
      </c>
      <c r="E70" s="9" t="s">
        <v>51</v>
      </c>
      <c r="F70" s="9" t="s">
        <v>40</v>
      </c>
      <c r="G70" s="9">
        <v>1</v>
      </c>
      <c r="H70" s="36"/>
      <c r="I70" s="36"/>
      <c r="J70" s="36"/>
      <c r="K70" s="70">
        <v>4900</v>
      </c>
      <c r="L70" s="9"/>
    </row>
    <row r="71" spans="1:13" ht="18">
      <c r="A71" s="30">
        <v>22</v>
      </c>
      <c r="B71" s="111" t="s">
        <v>1658</v>
      </c>
      <c r="C71" s="35" t="s">
        <v>2845</v>
      </c>
      <c r="D71" s="35" t="s">
        <v>2846</v>
      </c>
      <c r="E71" s="9" t="s">
        <v>36</v>
      </c>
      <c r="F71" s="9" t="s">
        <v>40</v>
      </c>
      <c r="G71" s="9">
        <v>1</v>
      </c>
      <c r="H71" s="9"/>
      <c r="I71" s="9"/>
      <c r="J71" s="9"/>
      <c r="K71" s="125">
        <v>4290</v>
      </c>
      <c r="L71" s="9" t="s">
        <v>2847</v>
      </c>
    </row>
    <row r="72" spans="1:13" ht="18">
      <c r="A72" s="30">
        <v>23</v>
      </c>
      <c r="B72" s="34">
        <v>44635</v>
      </c>
      <c r="C72" s="9" t="s">
        <v>2378</v>
      </c>
      <c r="D72" s="36" t="s">
        <v>2379</v>
      </c>
      <c r="E72" s="9"/>
      <c r="F72" s="9"/>
      <c r="G72" s="9"/>
      <c r="H72" s="36"/>
      <c r="I72" s="36"/>
      <c r="J72" s="36"/>
      <c r="K72" s="70"/>
      <c r="L72" s="9"/>
      <c r="M72" s="264" t="s">
        <v>2409</v>
      </c>
    </row>
    <row r="73" spans="1:13" ht="18">
      <c r="A73" s="30"/>
      <c r="B73" s="34"/>
      <c r="C73" s="9"/>
      <c r="D73" s="36" t="s">
        <v>2380</v>
      </c>
      <c r="E73" s="9" t="s">
        <v>51</v>
      </c>
      <c r="F73" s="9" t="s">
        <v>45</v>
      </c>
      <c r="G73" s="9"/>
      <c r="H73" s="36"/>
      <c r="I73" s="36"/>
      <c r="J73" s="36"/>
      <c r="K73" s="70">
        <v>1975000</v>
      </c>
      <c r="L73" s="9">
        <v>141</v>
      </c>
    </row>
    <row r="74" spans="1:13" ht="18">
      <c r="A74" s="30"/>
      <c r="B74" s="34"/>
      <c r="C74" s="89" t="s">
        <v>2389</v>
      </c>
      <c r="D74" s="36" t="s">
        <v>2381</v>
      </c>
      <c r="E74" s="9"/>
      <c r="F74" s="9" t="s">
        <v>40</v>
      </c>
      <c r="G74" s="9">
        <v>1</v>
      </c>
      <c r="H74" s="36"/>
      <c r="I74" s="36"/>
      <c r="J74" s="36"/>
      <c r="K74" s="70"/>
      <c r="L74" s="9"/>
    </row>
    <row r="75" spans="1:13" ht="18">
      <c r="A75" s="30"/>
      <c r="B75" s="34"/>
      <c r="C75" s="89" t="s">
        <v>2390</v>
      </c>
      <c r="D75" s="36" t="s">
        <v>2382</v>
      </c>
      <c r="E75" s="9"/>
      <c r="F75" s="9" t="s">
        <v>40</v>
      </c>
      <c r="G75" s="9">
        <v>1</v>
      </c>
      <c r="H75" s="36"/>
      <c r="I75" s="36"/>
      <c r="J75" s="36"/>
      <c r="K75" s="70"/>
      <c r="L75" s="9"/>
    </row>
    <row r="76" spans="1:13" ht="18">
      <c r="A76" s="30"/>
      <c r="B76" s="34"/>
      <c r="C76" s="89" t="s">
        <v>2391</v>
      </c>
      <c r="D76" s="36" t="s">
        <v>2383</v>
      </c>
      <c r="E76" s="9"/>
      <c r="F76" s="9" t="s">
        <v>1031</v>
      </c>
      <c r="G76" s="9">
        <v>30</v>
      </c>
      <c r="H76" s="36"/>
      <c r="I76" s="36"/>
      <c r="J76" s="36"/>
      <c r="K76" s="70"/>
      <c r="L76" s="9"/>
    </row>
    <row r="77" spans="1:13" ht="18">
      <c r="A77" s="30"/>
      <c r="B77" s="34"/>
      <c r="C77" s="48" t="s">
        <v>2394</v>
      </c>
      <c r="D77" s="36" t="s">
        <v>2384</v>
      </c>
      <c r="E77" s="9"/>
      <c r="F77" s="9" t="s">
        <v>1778</v>
      </c>
      <c r="G77" s="9">
        <v>30</v>
      </c>
      <c r="H77" s="36"/>
      <c r="I77" s="36"/>
      <c r="J77" s="36"/>
      <c r="K77" s="70"/>
      <c r="L77" s="9"/>
    </row>
    <row r="78" spans="1:13" ht="18">
      <c r="A78" s="30"/>
      <c r="B78" s="34"/>
      <c r="C78" s="89" t="s">
        <v>2393</v>
      </c>
      <c r="D78" s="36" t="s">
        <v>2385</v>
      </c>
      <c r="E78" s="9"/>
      <c r="F78" s="9" t="s">
        <v>45</v>
      </c>
      <c r="G78" s="9">
        <v>1</v>
      </c>
      <c r="H78" s="36"/>
      <c r="I78" s="36"/>
      <c r="J78" s="36"/>
      <c r="K78" s="70"/>
      <c r="L78" s="9"/>
    </row>
    <row r="79" spans="1:13" ht="18">
      <c r="A79" s="30"/>
      <c r="B79" s="49"/>
      <c r="C79" s="89" t="s">
        <v>2392</v>
      </c>
      <c r="D79" s="36" t="s">
        <v>2386</v>
      </c>
      <c r="E79" s="36"/>
      <c r="F79" s="9" t="s">
        <v>63</v>
      </c>
      <c r="G79" s="81">
        <v>2</v>
      </c>
      <c r="H79" s="28"/>
      <c r="I79" s="28"/>
      <c r="J79" s="29"/>
      <c r="K79" s="70"/>
      <c r="L79" s="9"/>
    </row>
    <row r="80" spans="1:13" ht="18">
      <c r="A80" s="30"/>
      <c r="B80" s="49"/>
      <c r="C80" s="89" t="s">
        <v>2395</v>
      </c>
      <c r="D80" s="36" t="s">
        <v>2387</v>
      </c>
      <c r="E80" s="36"/>
      <c r="F80" s="9" t="s">
        <v>40</v>
      </c>
      <c r="G80" s="81">
        <v>1</v>
      </c>
      <c r="H80" s="28"/>
      <c r="I80" s="28"/>
      <c r="J80" s="29"/>
      <c r="K80" s="70"/>
      <c r="L80" s="9"/>
    </row>
    <row r="81" spans="1:13" ht="18">
      <c r="A81" s="30"/>
      <c r="B81" s="49"/>
      <c r="C81" s="89" t="s">
        <v>2396</v>
      </c>
      <c r="D81" s="47" t="s">
        <v>2388</v>
      </c>
      <c r="E81" s="36"/>
      <c r="F81" s="9" t="s">
        <v>62</v>
      </c>
      <c r="G81" s="81">
        <v>1</v>
      </c>
      <c r="H81" s="28"/>
      <c r="I81" s="28"/>
      <c r="J81" s="29"/>
      <c r="K81" s="70"/>
      <c r="L81" s="9"/>
    </row>
    <row r="82" spans="1:13" ht="18">
      <c r="A82" s="30"/>
      <c r="B82" s="67"/>
      <c r="C82" s="89" t="s">
        <v>2398</v>
      </c>
      <c r="D82" s="166" t="s">
        <v>2400</v>
      </c>
      <c r="E82" s="57"/>
      <c r="F82" s="58" t="s">
        <v>40</v>
      </c>
      <c r="G82" s="81">
        <v>1</v>
      </c>
      <c r="H82" s="28"/>
      <c r="I82" s="28"/>
      <c r="J82" s="29"/>
      <c r="K82" s="72"/>
      <c r="L82" s="58"/>
    </row>
    <row r="83" spans="1:13" ht="18">
      <c r="A83" s="108"/>
      <c r="B83" s="49"/>
      <c r="C83" s="89" t="s">
        <v>2397</v>
      </c>
      <c r="D83" s="47" t="s">
        <v>2399</v>
      </c>
      <c r="E83" s="36"/>
      <c r="F83" s="9" t="s">
        <v>40</v>
      </c>
      <c r="G83" s="4">
        <v>1</v>
      </c>
      <c r="H83" s="39"/>
      <c r="I83" s="39"/>
      <c r="J83" s="39"/>
      <c r="K83" s="70"/>
      <c r="L83" s="9"/>
    </row>
    <row r="84" spans="1:13" ht="18">
      <c r="A84" s="30">
        <v>24</v>
      </c>
      <c r="B84" s="34">
        <v>31373</v>
      </c>
      <c r="C84" s="35" t="s">
        <v>1925</v>
      </c>
      <c r="D84" s="36" t="s">
        <v>1926</v>
      </c>
      <c r="E84" s="9" t="s">
        <v>51</v>
      </c>
      <c r="F84" s="9" t="s">
        <v>43</v>
      </c>
      <c r="G84" s="9"/>
      <c r="H84" s="28"/>
      <c r="I84" s="28"/>
      <c r="J84" s="1">
        <v>1</v>
      </c>
      <c r="K84" s="71">
        <v>3000</v>
      </c>
      <c r="L84" s="9"/>
      <c r="M84" s="37"/>
    </row>
    <row r="85" spans="1:13" ht="18">
      <c r="A85" s="30">
        <v>25</v>
      </c>
      <c r="B85" s="34">
        <v>32252</v>
      </c>
      <c r="C85" s="35" t="s">
        <v>1927</v>
      </c>
      <c r="D85" s="36" t="s">
        <v>1928</v>
      </c>
      <c r="E85" s="9" t="s">
        <v>51</v>
      </c>
      <c r="F85" s="9" t="s">
        <v>91</v>
      </c>
      <c r="G85" s="9"/>
      <c r="H85" s="28"/>
      <c r="I85" s="28"/>
      <c r="J85" s="1">
        <v>6</v>
      </c>
      <c r="K85" s="71">
        <v>5400</v>
      </c>
      <c r="L85" s="9"/>
      <c r="M85" s="37"/>
    </row>
    <row r="86" spans="1:13" ht="18">
      <c r="A86" s="30">
        <v>26</v>
      </c>
      <c r="B86" s="34">
        <v>35117</v>
      </c>
      <c r="C86" s="35" t="s">
        <v>1929</v>
      </c>
      <c r="D86" s="36" t="s">
        <v>1930</v>
      </c>
      <c r="E86" s="9" t="s">
        <v>36</v>
      </c>
      <c r="F86" s="9" t="s">
        <v>45</v>
      </c>
      <c r="G86" s="9"/>
      <c r="H86" s="28"/>
      <c r="I86" s="28"/>
      <c r="J86" s="1">
        <v>1</v>
      </c>
      <c r="K86" s="71">
        <v>4500</v>
      </c>
      <c r="L86" s="9"/>
      <c r="M86" s="37"/>
    </row>
    <row r="87" spans="1:13" ht="18">
      <c r="A87" s="30">
        <v>27</v>
      </c>
      <c r="B87" s="34">
        <v>35117</v>
      </c>
      <c r="C87" s="44" t="s">
        <v>1931</v>
      </c>
      <c r="D87" s="36" t="s">
        <v>1932</v>
      </c>
      <c r="E87" s="9" t="s">
        <v>36</v>
      </c>
      <c r="F87" s="9" t="s">
        <v>99</v>
      </c>
      <c r="G87" s="28"/>
      <c r="H87" s="28"/>
      <c r="I87" s="28"/>
      <c r="J87" s="1">
        <v>50</v>
      </c>
      <c r="K87" s="71">
        <v>300</v>
      </c>
      <c r="L87" s="9"/>
      <c r="M87" s="37"/>
    </row>
    <row r="88" spans="1:13" ht="18">
      <c r="A88" s="30">
        <v>28</v>
      </c>
      <c r="B88" s="34">
        <v>39252</v>
      </c>
      <c r="C88" s="44" t="s">
        <v>1933</v>
      </c>
      <c r="D88" s="36" t="s">
        <v>1934</v>
      </c>
      <c r="E88" s="9" t="s">
        <v>51</v>
      </c>
      <c r="F88" s="9" t="s">
        <v>121</v>
      </c>
      <c r="G88" s="28"/>
      <c r="H88" s="28"/>
      <c r="I88" s="28"/>
      <c r="J88" s="1">
        <v>1</v>
      </c>
      <c r="K88" s="71">
        <v>40000</v>
      </c>
      <c r="L88" s="9"/>
      <c r="M88" s="37"/>
    </row>
    <row r="89" spans="1:13" ht="12.75" customHeight="1">
      <c r="A89" s="271"/>
      <c r="B89" s="272"/>
      <c r="C89" s="64"/>
      <c r="D89" s="65"/>
      <c r="E89" s="66"/>
      <c r="F89" s="66"/>
      <c r="G89" s="273"/>
      <c r="H89" s="273"/>
      <c r="I89" s="273"/>
      <c r="J89" s="273"/>
      <c r="K89" s="141"/>
      <c r="L89" s="66"/>
      <c r="M89" s="37"/>
    </row>
    <row r="90" spans="1:13" ht="18">
      <c r="A90" s="59"/>
      <c r="B90" s="274"/>
      <c r="C90" s="60"/>
      <c r="D90" s="61"/>
      <c r="E90" s="62"/>
      <c r="F90" s="62"/>
      <c r="G90" s="38"/>
      <c r="H90" s="38"/>
      <c r="I90" s="38"/>
      <c r="J90" s="38"/>
      <c r="K90" s="275"/>
      <c r="L90" s="62"/>
      <c r="M90" s="37"/>
    </row>
    <row r="91" spans="1:13" ht="18">
      <c r="A91" s="59"/>
      <c r="B91" s="274"/>
      <c r="C91" s="60"/>
      <c r="D91" s="61"/>
      <c r="E91" s="62"/>
      <c r="F91" s="62"/>
      <c r="G91" s="38"/>
      <c r="H91" s="38"/>
      <c r="I91" s="38"/>
      <c r="J91" s="38"/>
      <c r="K91" s="275"/>
      <c r="L91" s="62"/>
      <c r="M91" s="37"/>
    </row>
    <row r="92" spans="1:13" ht="12.75" customHeight="1">
      <c r="A92" s="59"/>
      <c r="B92" s="274"/>
      <c r="C92" s="60"/>
      <c r="D92" s="61"/>
      <c r="E92" s="62"/>
      <c r="F92" s="62"/>
      <c r="G92" s="38"/>
      <c r="H92" s="38"/>
      <c r="I92" s="38"/>
      <c r="J92" s="38"/>
      <c r="K92" s="275"/>
      <c r="L92" s="62"/>
      <c r="M92" s="37"/>
    </row>
    <row r="93" spans="1:13" ht="18">
      <c r="A93" s="59"/>
      <c r="B93" s="274"/>
      <c r="C93" s="60"/>
      <c r="D93" s="61"/>
      <c r="E93" s="62"/>
      <c r="F93" s="62"/>
      <c r="G93" s="38"/>
      <c r="H93" s="38"/>
      <c r="I93" s="38"/>
      <c r="J93" s="38"/>
      <c r="K93" s="275"/>
      <c r="L93" s="62"/>
      <c r="M93" s="37"/>
    </row>
    <row r="94" spans="1:13" ht="18">
      <c r="A94" s="59"/>
      <c r="B94" s="274"/>
      <c r="C94" s="60"/>
      <c r="D94" s="61"/>
      <c r="E94" s="62"/>
      <c r="F94" s="62"/>
      <c r="G94" s="38"/>
      <c r="H94" s="38"/>
      <c r="I94" s="38"/>
      <c r="J94" s="38"/>
      <c r="K94" s="275"/>
      <c r="L94" s="62"/>
      <c r="M94" s="37"/>
    </row>
    <row r="95" spans="1:13" ht="18">
      <c r="A95" s="59"/>
      <c r="B95" s="274"/>
      <c r="C95" s="60"/>
      <c r="D95" s="61"/>
      <c r="E95" s="62"/>
      <c r="F95" s="62"/>
      <c r="G95" s="38"/>
      <c r="H95" s="38"/>
      <c r="I95" s="38"/>
      <c r="J95" s="38"/>
      <c r="K95" s="275"/>
      <c r="L95" s="62"/>
      <c r="M95" s="37"/>
    </row>
    <row r="96" spans="1:13" ht="18">
      <c r="A96" s="353" t="s">
        <v>0</v>
      </c>
      <c r="B96" s="353"/>
      <c r="C96" s="353"/>
      <c r="D96" s="353"/>
      <c r="E96" s="353"/>
      <c r="F96" s="353"/>
      <c r="G96" s="353"/>
      <c r="H96" s="353"/>
      <c r="I96" s="353"/>
      <c r="J96" s="353"/>
      <c r="K96" s="353"/>
      <c r="L96" s="353"/>
    </row>
    <row r="97" spans="1:13" ht="18">
      <c r="A97" s="353" t="s">
        <v>2598</v>
      </c>
      <c r="B97" s="353"/>
      <c r="C97" s="353"/>
      <c r="D97" s="353"/>
      <c r="E97" s="353"/>
      <c r="F97" s="353"/>
      <c r="G97" s="353"/>
      <c r="H97" s="353"/>
      <c r="I97" s="353"/>
      <c r="J97" s="353"/>
      <c r="K97" s="353"/>
      <c r="L97" s="353"/>
    </row>
    <row r="98" spans="1:13" ht="18">
      <c r="A98" s="354" t="s">
        <v>2554</v>
      </c>
      <c r="B98" s="354"/>
      <c r="C98" s="354"/>
      <c r="D98" s="354"/>
      <c r="E98" s="354"/>
      <c r="F98" s="354"/>
      <c r="G98" s="354"/>
      <c r="H98" s="354"/>
      <c r="I98" s="354"/>
      <c r="J98" s="354"/>
      <c r="K98" s="354"/>
      <c r="L98" s="354"/>
    </row>
    <row r="99" spans="1:13" ht="18">
      <c r="A99" s="10" t="s">
        <v>1</v>
      </c>
      <c r="B99" s="26" t="s">
        <v>2</v>
      </c>
      <c r="C99" s="11" t="s">
        <v>3</v>
      </c>
      <c r="D99" s="355" t="s">
        <v>4</v>
      </c>
      <c r="E99" s="355" t="s">
        <v>654</v>
      </c>
      <c r="F99" s="357" t="s">
        <v>5</v>
      </c>
      <c r="G99" s="358"/>
      <c r="H99" s="358"/>
      <c r="I99" s="358"/>
      <c r="J99" s="359"/>
      <c r="K99" s="360" t="s">
        <v>9</v>
      </c>
      <c r="L99" s="355" t="s">
        <v>6</v>
      </c>
    </row>
    <row r="100" spans="1:13" ht="18">
      <c r="A100" s="12"/>
      <c r="B100" s="27" t="s">
        <v>7</v>
      </c>
      <c r="C100" s="13" t="s">
        <v>8</v>
      </c>
      <c r="D100" s="356"/>
      <c r="E100" s="356"/>
      <c r="F100" s="8" t="s">
        <v>32</v>
      </c>
      <c r="G100" s="8" t="s">
        <v>33</v>
      </c>
      <c r="H100" s="8" t="s">
        <v>34</v>
      </c>
      <c r="I100" s="8" t="s">
        <v>35</v>
      </c>
      <c r="J100" s="21" t="s">
        <v>37</v>
      </c>
      <c r="K100" s="361"/>
      <c r="L100" s="356"/>
    </row>
    <row r="101" spans="1:13" ht="18">
      <c r="A101" s="30">
        <v>29</v>
      </c>
      <c r="B101" s="34">
        <v>39443</v>
      </c>
      <c r="C101" s="35" t="s">
        <v>180</v>
      </c>
      <c r="D101" s="36" t="s">
        <v>119</v>
      </c>
      <c r="E101" s="9" t="s">
        <v>51</v>
      </c>
      <c r="F101" s="9" t="s">
        <v>45</v>
      </c>
      <c r="G101" s="28"/>
      <c r="H101" s="28"/>
      <c r="I101" s="28"/>
      <c r="J101" s="1">
        <v>1</v>
      </c>
      <c r="K101" s="71">
        <v>18000</v>
      </c>
      <c r="L101" s="9" t="s">
        <v>170</v>
      </c>
    </row>
    <row r="102" spans="1:13" ht="18">
      <c r="A102" s="30">
        <v>30</v>
      </c>
      <c r="B102" s="45" t="s">
        <v>122</v>
      </c>
      <c r="C102" s="35" t="s">
        <v>1935</v>
      </c>
      <c r="D102" s="36" t="s">
        <v>123</v>
      </c>
      <c r="E102" s="9" t="s">
        <v>36</v>
      </c>
      <c r="F102" s="9" t="s">
        <v>40</v>
      </c>
      <c r="G102" s="28"/>
      <c r="H102" s="28"/>
      <c r="I102" s="28"/>
      <c r="J102" s="1">
        <v>1</v>
      </c>
      <c r="K102" s="70">
        <v>25400</v>
      </c>
      <c r="L102" s="9"/>
    </row>
    <row r="103" spans="1:13" ht="18">
      <c r="A103" s="30">
        <v>31</v>
      </c>
      <c r="B103" s="82" t="s">
        <v>178</v>
      </c>
      <c r="C103" s="79" t="s">
        <v>176</v>
      </c>
      <c r="D103" s="84" t="s">
        <v>177</v>
      </c>
      <c r="E103" s="79" t="s">
        <v>36</v>
      </c>
      <c r="F103" s="81" t="s">
        <v>40</v>
      </c>
      <c r="G103" s="81"/>
      <c r="H103" s="81"/>
      <c r="I103" s="81"/>
      <c r="J103" s="1">
        <v>1</v>
      </c>
      <c r="K103" s="85">
        <v>4500</v>
      </c>
      <c r="L103" s="80"/>
    </row>
    <row r="104" spans="1:13" ht="18">
      <c r="A104" s="30">
        <v>32</v>
      </c>
      <c r="B104" s="82" t="s">
        <v>1936</v>
      </c>
      <c r="C104" s="140" t="s">
        <v>1937</v>
      </c>
      <c r="D104" s="84" t="s">
        <v>1938</v>
      </c>
      <c r="E104" s="79" t="s">
        <v>36</v>
      </c>
      <c r="F104" s="81" t="s">
        <v>124</v>
      </c>
      <c r="G104" s="81"/>
      <c r="H104" s="81"/>
      <c r="I104" s="81"/>
      <c r="J104" s="1">
        <v>10</v>
      </c>
      <c r="K104" s="85">
        <v>27200</v>
      </c>
      <c r="L104" s="80"/>
    </row>
    <row r="105" spans="1:13" ht="18">
      <c r="A105" s="30">
        <v>33</v>
      </c>
      <c r="B105" s="34">
        <v>4311</v>
      </c>
      <c r="C105" s="35" t="s">
        <v>1939</v>
      </c>
      <c r="D105" s="36" t="s">
        <v>123</v>
      </c>
      <c r="E105" s="9" t="s">
        <v>36</v>
      </c>
      <c r="F105" s="9" t="s">
        <v>124</v>
      </c>
      <c r="G105" s="28"/>
      <c r="H105" s="28"/>
      <c r="I105" s="28"/>
      <c r="J105" s="1">
        <v>10</v>
      </c>
      <c r="K105" s="71">
        <v>27200</v>
      </c>
      <c r="L105" s="53"/>
    </row>
    <row r="106" spans="1:13" ht="18">
      <c r="A106" s="30">
        <v>34</v>
      </c>
      <c r="B106" s="34">
        <v>40737</v>
      </c>
      <c r="C106" s="35" t="s">
        <v>1940</v>
      </c>
      <c r="D106" s="36" t="s">
        <v>1941</v>
      </c>
      <c r="E106" s="9" t="s">
        <v>36</v>
      </c>
      <c r="F106" s="9" t="s">
        <v>121</v>
      </c>
      <c r="G106" s="28"/>
      <c r="H106" s="28"/>
      <c r="I106" s="28"/>
      <c r="J106" s="1">
        <v>1</v>
      </c>
      <c r="K106" s="71"/>
      <c r="L106" s="9"/>
    </row>
    <row r="107" spans="1:13" ht="18">
      <c r="A107" s="30">
        <v>35</v>
      </c>
      <c r="B107" s="34">
        <v>40738</v>
      </c>
      <c r="C107" s="44" t="s">
        <v>1942</v>
      </c>
      <c r="D107" s="36" t="s">
        <v>1943</v>
      </c>
      <c r="E107" s="9" t="s">
        <v>36</v>
      </c>
      <c r="F107" s="9" t="s">
        <v>63</v>
      </c>
      <c r="G107" s="28"/>
      <c r="H107" s="28"/>
      <c r="I107" s="28"/>
      <c r="J107" s="1">
        <v>2</v>
      </c>
      <c r="K107" s="71">
        <v>2400</v>
      </c>
      <c r="L107" s="9"/>
    </row>
    <row r="108" spans="1:13" ht="18">
      <c r="A108" s="30"/>
      <c r="B108" s="49"/>
      <c r="C108" s="36"/>
      <c r="D108" s="36"/>
      <c r="E108" s="36"/>
      <c r="F108" s="9"/>
      <c r="G108" s="28"/>
      <c r="H108" s="28"/>
      <c r="I108" s="28"/>
      <c r="J108" s="29"/>
      <c r="K108" s="70"/>
      <c r="L108" s="9"/>
    </row>
    <row r="109" spans="1:13" ht="18">
      <c r="A109" s="167"/>
      <c r="B109" s="168"/>
      <c r="C109" s="169"/>
      <c r="D109" s="170" t="s">
        <v>2971</v>
      </c>
      <c r="E109" s="168"/>
      <c r="F109" s="171" t="s">
        <v>1708</v>
      </c>
      <c r="G109" s="171">
        <f>SUM(G70:G83,G38:G57,G6:G25)</f>
        <v>144</v>
      </c>
      <c r="H109" s="171"/>
      <c r="I109" s="171"/>
      <c r="J109" s="171">
        <f>SUM(J101:J107,J84:J88,J16:J20)</f>
        <v>87</v>
      </c>
      <c r="K109" s="201"/>
      <c r="L109" s="168"/>
    </row>
    <row r="110" spans="1:13" ht="12.75" customHeight="1">
      <c r="A110" s="271"/>
      <c r="B110" s="272"/>
      <c r="C110" s="64"/>
      <c r="D110" s="65"/>
      <c r="E110" s="66"/>
      <c r="F110" s="66"/>
      <c r="G110" s="273"/>
      <c r="H110" s="273"/>
      <c r="I110" s="273"/>
      <c r="J110" s="273"/>
      <c r="K110" s="141"/>
      <c r="L110" s="66"/>
      <c r="M110" s="37"/>
    </row>
    <row r="111" spans="1:13" ht="18">
      <c r="A111" s="59"/>
      <c r="B111" s="274"/>
      <c r="C111" s="60"/>
      <c r="D111" s="61"/>
      <c r="E111" s="62"/>
      <c r="F111" s="62"/>
      <c r="G111" s="38"/>
      <c r="H111" s="38"/>
      <c r="I111" s="38"/>
      <c r="J111" s="38"/>
      <c r="K111" s="275"/>
      <c r="L111" s="62"/>
      <c r="M111" s="37"/>
    </row>
    <row r="112" spans="1:13" ht="18">
      <c r="A112" s="59"/>
      <c r="B112" s="274"/>
      <c r="C112" s="60"/>
      <c r="D112" s="61"/>
      <c r="E112" s="62"/>
      <c r="F112" s="62"/>
      <c r="G112" s="38"/>
      <c r="H112" s="38"/>
      <c r="I112" s="38"/>
      <c r="J112" s="38"/>
      <c r="K112" s="275"/>
      <c r="L112" s="62"/>
      <c r="M112" s="37"/>
    </row>
    <row r="113" spans="1:13" ht="12.75" customHeight="1">
      <c r="A113" s="59"/>
      <c r="B113" s="274"/>
      <c r="C113" s="60"/>
      <c r="D113" s="61"/>
      <c r="E113" s="62"/>
      <c r="F113" s="62"/>
      <c r="G113" s="38"/>
      <c r="H113" s="38"/>
      <c r="I113" s="38"/>
      <c r="J113" s="38"/>
      <c r="K113" s="275"/>
      <c r="L113" s="62"/>
      <c r="M113" s="37"/>
    </row>
  </sheetData>
  <mergeCells count="33">
    <mergeCell ref="M4:M5"/>
    <mergeCell ref="A1:L1"/>
    <mergeCell ref="A2:L2"/>
    <mergeCell ref="A3:L3"/>
    <mergeCell ref="D4:D5"/>
    <mergeCell ref="F4:J4"/>
    <mergeCell ref="K4:K5"/>
    <mergeCell ref="L4:L5"/>
    <mergeCell ref="E4:E5"/>
    <mergeCell ref="A33:L33"/>
    <mergeCell ref="A34:L34"/>
    <mergeCell ref="A35:L35"/>
    <mergeCell ref="D36:D37"/>
    <mergeCell ref="F36:J36"/>
    <mergeCell ref="K36:K37"/>
    <mergeCell ref="L36:L37"/>
    <mergeCell ref="E36:E37"/>
    <mergeCell ref="A65:L65"/>
    <mergeCell ref="A66:L66"/>
    <mergeCell ref="A67:L67"/>
    <mergeCell ref="D68:D69"/>
    <mergeCell ref="F68:J68"/>
    <mergeCell ref="K68:K69"/>
    <mergeCell ref="L68:L69"/>
    <mergeCell ref="E68:E69"/>
    <mergeCell ref="A96:L96"/>
    <mergeCell ref="A97:L97"/>
    <mergeCell ref="A98:L98"/>
    <mergeCell ref="D99:D100"/>
    <mergeCell ref="E99:E100"/>
    <mergeCell ref="F99:J99"/>
    <mergeCell ref="K99:K100"/>
    <mergeCell ref="L99:L100"/>
  </mergeCells>
  <printOptions horizontalCentered="1"/>
  <pageMargins left="0.51181102362204722" right="0.11811023622047245" top="0.15748031496062992" bottom="0.15748031496062992" header="0.11811023622047245" footer="0.19685039370078741"/>
  <pageSetup paperSize="9" scale="27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FF00"/>
  </sheetPr>
  <dimension ref="A1:V45"/>
  <sheetViews>
    <sheetView tabSelected="1" zoomScaleNormal="100" workbookViewId="0">
      <selection activeCell="S32" sqref="S32"/>
    </sheetView>
  </sheetViews>
  <sheetFormatPr defaultRowHeight="14.25"/>
  <cols>
    <col min="1" max="1" width="4" customWidth="1"/>
    <col min="2" max="2" width="10.73046875" customWidth="1"/>
    <col min="3" max="3" width="21.1328125" bestFit="1" customWidth="1"/>
    <col min="4" max="4" width="29.46484375" bestFit="1" customWidth="1"/>
    <col min="5" max="5" width="10.73046875" customWidth="1"/>
    <col min="6" max="6" width="7" bestFit="1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2599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1">
        <v>44099</v>
      </c>
      <c r="C6" s="263" t="s">
        <v>2408</v>
      </c>
      <c r="D6" s="268" t="s">
        <v>2453</v>
      </c>
      <c r="E6" s="19" t="s">
        <v>51</v>
      </c>
      <c r="F6" s="9" t="s">
        <v>2937</v>
      </c>
      <c r="G6" s="9">
        <v>13</v>
      </c>
      <c r="H6" s="39"/>
      <c r="I6" s="39"/>
      <c r="J6" s="29"/>
      <c r="K6" s="87">
        <v>22000</v>
      </c>
      <c r="L6" s="9" t="s">
        <v>2936</v>
      </c>
      <c r="M6" s="264" t="s">
        <v>2409</v>
      </c>
    </row>
    <row r="7" spans="1:13" ht="18">
      <c r="A7" s="30">
        <v>2</v>
      </c>
      <c r="B7" s="31">
        <v>44099</v>
      </c>
      <c r="C7" s="116" t="s">
        <v>1849</v>
      </c>
      <c r="D7" s="268" t="s">
        <v>13</v>
      </c>
      <c r="E7" s="19" t="s">
        <v>51</v>
      </c>
      <c r="F7" s="58" t="s">
        <v>40</v>
      </c>
      <c r="G7" s="58">
        <v>1</v>
      </c>
      <c r="H7" s="28"/>
      <c r="I7" s="28"/>
      <c r="J7" s="29"/>
      <c r="K7" s="87">
        <v>15000</v>
      </c>
      <c r="L7" s="19" t="s">
        <v>2469</v>
      </c>
      <c r="M7" s="264" t="s">
        <v>2409</v>
      </c>
    </row>
    <row r="8" spans="1:13" ht="18">
      <c r="A8" s="30">
        <v>3</v>
      </c>
      <c r="B8" s="156" t="s">
        <v>2474</v>
      </c>
      <c r="C8" s="262" t="s">
        <v>2475</v>
      </c>
      <c r="D8" s="268" t="s">
        <v>2476</v>
      </c>
      <c r="E8" s="19" t="s">
        <v>36</v>
      </c>
      <c r="F8" s="58" t="s">
        <v>45</v>
      </c>
      <c r="G8" s="58">
        <v>1</v>
      </c>
      <c r="H8" s="28"/>
      <c r="I8" s="28"/>
      <c r="J8" s="29"/>
      <c r="K8" s="87">
        <v>9095</v>
      </c>
      <c r="L8" s="19"/>
      <c r="M8" s="267"/>
    </row>
    <row r="9" spans="1:13" ht="18">
      <c r="A9" s="30"/>
      <c r="B9" s="156"/>
      <c r="C9" s="262"/>
      <c r="D9" s="268" t="s">
        <v>2477</v>
      </c>
      <c r="E9" s="19"/>
      <c r="F9" s="58"/>
      <c r="G9" s="58"/>
      <c r="H9" s="28"/>
      <c r="I9" s="28"/>
      <c r="J9" s="29"/>
      <c r="K9" s="87"/>
      <c r="L9" s="19"/>
      <c r="M9" s="267"/>
    </row>
    <row r="10" spans="1:13" ht="18">
      <c r="A10" s="30">
        <v>4</v>
      </c>
      <c r="B10" s="156" t="s">
        <v>2616</v>
      </c>
      <c r="C10" s="262" t="s">
        <v>2617</v>
      </c>
      <c r="D10" s="268" t="s">
        <v>2618</v>
      </c>
      <c r="E10" s="19" t="s">
        <v>51</v>
      </c>
      <c r="F10" s="58" t="s">
        <v>45</v>
      </c>
      <c r="G10" s="58">
        <v>1</v>
      </c>
      <c r="H10" s="28"/>
      <c r="I10" s="28"/>
      <c r="J10" s="29"/>
      <c r="K10" s="87">
        <v>1868000</v>
      </c>
      <c r="L10" s="19"/>
      <c r="M10" s="267"/>
    </row>
    <row r="11" spans="1:13" ht="18">
      <c r="A11" s="30"/>
      <c r="B11" s="156"/>
      <c r="C11" s="262"/>
      <c r="D11" s="268" t="s">
        <v>2619</v>
      </c>
      <c r="E11" s="19"/>
      <c r="F11" s="58"/>
      <c r="G11" s="58"/>
      <c r="H11" s="28"/>
      <c r="I11" s="28"/>
      <c r="J11" s="29"/>
      <c r="K11" s="87"/>
      <c r="L11" s="19"/>
      <c r="M11" s="267"/>
    </row>
    <row r="12" spans="1:13" ht="18">
      <c r="A12" s="30"/>
      <c r="B12" s="156"/>
      <c r="C12" s="262" t="s">
        <v>2620</v>
      </c>
      <c r="D12" s="268" t="s">
        <v>2913</v>
      </c>
      <c r="E12" s="19"/>
      <c r="F12" s="58" t="s">
        <v>45</v>
      </c>
      <c r="G12" s="58">
        <v>1</v>
      </c>
      <c r="H12" s="28"/>
      <c r="I12" s="28"/>
      <c r="J12" s="29"/>
      <c r="K12" s="87"/>
      <c r="L12" s="19"/>
      <c r="M12" s="267"/>
    </row>
    <row r="13" spans="1:13" ht="18">
      <c r="A13" s="30"/>
      <c r="B13" s="156"/>
      <c r="C13" s="262" t="s">
        <v>2640</v>
      </c>
      <c r="D13" s="268" t="s">
        <v>2621</v>
      </c>
      <c r="E13" s="19"/>
      <c r="F13" s="58" t="s">
        <v>2622</v>
      </c>
      <c r="G13" s="58">
        <v>22</v>
      </c>
      <c r="H13" s="28"/>
      <c r="I13" s="28"/>
      <c r="J13" s="29"/>
      <c r="K13" s="87"/>
      <c r="L13" s="19"/>
      <c r="M13" s="267"/>
    </row>
    <row r="14" spans="1:13" ht="18">
      <c r="A14" s="30"/>
      <c r="B14" s="156"/>
      <c r="C14" s="262" t="s">
        <v>2641</v>
      </c>
      <c r="D14" s="268" t="s">
        <v>2623</v>
      </c>
      <c r="E14" s="19"/>
      <c r="F14" s="58" t="s">
        <v>2624</v>
      </c>
      <c r="G14" s="58">
        <v>15</v>
      </c>
      <c r="H14" s="28"/>
      <c r="I14" s="28"/>
      <c r="J14" s="29"/>
      <c r="K14" s="87"/>
      <c r="L14" s="19"/>
      <c r="M14" s="267"/>
    </row>
    <row r="15" spans="1:13" ht="18">
      <c r="A15" s="30"/>
      <c r="B15" s="156"/>
      <c r="C15" s="262" t="s">
        <v>2642</v>
      </c>
      <c r="D15" s="268" t="s">
        <v>2625</v>
      </c>
      <c r="E15" s="19"/>
      <c r="F15" s="58" t="s">
        <v>796</v>
      </c>
      <c r="G15" s="58">
        <v>20</v>
      </c>
      <c r="H15" s="28"/>
      <c r="I15" s="28"/>
      <c r="J15" s="29"/>
      <c r="K15" s="87"/>
      <c r="L15" s="19"/>
      <c r="M15" s="267"/>
    </row>
    <row r="16" spans="1:13" ht="18">
      <c r="A16" s="30"/>
      <c r="B16" s="156"/>
      <c r="C16" s="262" t="s">
        <v>2643</v>
      </c>
      <c r="D16" s="268" t="s">
        <v>2626</v>
      </c>
      <c r="E16" s="19"/>
      <c r="F16" s="58" t="s">
        <v>646</v>
      </c>
      <c r="G16" s="58">
        <v>1</v>
      </c>
      <c r="H16" s="28"/>
      <c r="I16" s="28"/>
      <c r="J16" s="29"/>
      <c r="K16" s="87"/>
      <c r="L16" s="19"/>
      <c r="M16" s="267"/>
    </row>
    <row r="17" spans="1:22" ht="18">
      <c r="A17" s="30"/>
      <c r="B17" s="156"/>
      <c r="C17" s="262" t="s">
        <v>2644</v>
      </c>
      <c r="D17" s="268" t="s">
        <v>2627</v>
      </c>
      <c r="E17" s="19"/>
      <c r="F17" s="58" t="s">
        <v>140</v>
      </c>
      <c r="G17" s="58">
        <v>4</v>
      </c>
      <c r="H17" s="28"/>
      <c r="I17" s="28"/>
      <c r="J17" s="29"/>
      <c r="K17" s="87"/>
      <c r="L17" s="19"/>
      <c r="M17" s="267"/>
    </row>
    <row r="18" spans="1:22" ht="18">
      <c r="A18" s="30"/>
      <c r="B18" s="156"/>
      <c r="C18" s="262" t="s">
        <v>2645</v>
      </c>
      <c r="D18" s="268" t="s">
        <v>2628</v>
      </c>
      <c r="E18" s="19"/>
      <c r="F18" s="58" t="s">
        <v>63</v>
      </c>
      <c r="G18" s="58">
        <v>2</v>
      </c>
      <c r="H18" s="28"/>
      <c r="I18" s="28"/>
      <c r="J18" s="29"/>
      <c r="K18" s="87"/>
      <c r="L18" s="19"/>
      <c r="M18" s="267"/>
    </row>
    <row r="19" spans="1:22" ht="18">
      <c r="A19" s="30"/>
      <c r="B19" s="156"/>
      <c r="C19" s="262" t="s">
        <v>2646</v>
      </c>
      <c r="D19" s="268" t="s">
        <v>2629</v>
      </c>
      <c r="E19" s="19"/>
      <c r="F19" s="58" t="s">
        <v>40</v>
      </c>
      <c r="G19" s="58">
        <v>1</v>
      </c>
      <c r="H19" s="28"/>
      <c r="I19" s="28"/>
      <c r="J19" s="29"/>
      <c r="K19" s="87"/>
      <c r="L19" s="19"/>
      <c r="M19" s="267"/>
    </row>
    <row r="20" spans="1:22" ht="18">
      <c r="A20" s="30"/>
      <c r="B20" s="156"/>
      <c r="C20" s="262" t="s">
        <v>2647</v>
      </c>
      <c r="D20" s="268" t="s">
        <v>2630</v>
      </c>
      <c r="E20" s="19"/>
      <c r="F20" s="58" t="s">
        <v>45</v>
      </c>
      <c r="G20" s="58">
        <v>1</v>
      </c>
      <c r="H20" s="28"/>
      <c r="I20" s="28"/>
      <c r="J20" s="29"/>
      <c r="K20" s="87"/>
      <c r="L20" s="19"/>
      <c r="M20" s="267"/>
    </row>
    <row r="21" spans="1:22" ht="18">
      <c r="A21" s="54"/>
      <c r="B21" s="329"/>
      <c r="C21" s="330" t="s">
        <v>2648</v>
      </c>
      <c r="D21" s="331" t="s">
        <v>2631</v>
      </c>
      <c r="E21" s="43"/>
      <c r="F21" s="58" t="s">
        <v>214</v>
      </c>
      <c r="G21" s="58">
        <v>20</v>
      </c>
      <c r="H21" s="28"/>
      <c r="I21" s="28"/>
      <c r="J21" s="332"/>
      <c r="K21" s="333"/>
      <c r="L21" s="43"/>
      <c r="M21" s="267"/>
    </row>
    <row r="22" spans="1:22" ht="12.75" customHeight="1">
      <c r="A22" s="271"/>
      <c r="B22" s="272"/>
      <c r="C22" s="64"/>
      <c r="D22" s="65"/>
      <c r="E22" s="66"/>
      <c r="F22" s="66"/>
      <c r="G22" s="273"/>
      <c r="H22" s="273"/>
      <c r="I22" s="273"/>
      <c r="J22" s="273"/>
      <c r="K22" s="141"/>
      <c r="L22" s="66"/>
      <c r="M22" s="37"/>
    </row>
    <row r="23" spans="1:22" ht="18">
      <c r="A23" s="59"/>
      <c r="B23" s="318"/>
      <c r="C23" s="330"/>
      <c r="D23" s="319"/>
      <c r="E23" s="62"/>
      <c r="F23" s="62"/>
      <c r="G23" s="62"/>
      <c r="H23" s="63"/>
      <c r="I23" s="63"/>
      <c r="J23" s="63"/>
      <c r="K23" s="275"/>
      <c r="L23" s="62"/>
      <c r="M23" s="267"/>
    </row>
    <row r="24" spans="1:22" ht="18">
      <c r="A24" s="59"/>
      <c r="B24" s="318"/>
      <c r="C24" s="330"/>
      <c r="D24" s="319"/>
      <c r="E24" s="62"/>
      <c r="F24" s="62"/>
      <c r="G24" s="62"/>
      <c r="H24" s="63"/>
      <c r="I24" s="63"/>
      <c r="J24" s="63"/>
      <c r="K24" s="275"/>
      <c r="L24" s="62"/>
      <c r="M24" s="267"/>
    </row>
    <row r="25" spans="1:22" ht="13.5" customHeight="1">
      <c r="A25" s="59"/>
      <c r="B25" s="318"/>
      <c r="C25" s="330"/>
      <c r="D25" s="319"/>
      <c r="E25" s="62"/>
      <c r="F25" s="62"/>
      <c r="G25" s="62"/>
      <c r="H25" s="63"/>
      <c r="I25" s="63"/>
      <c r="J25" s="63"/>
      <c r="K25" s="275"/>
      <c r="L25" s="62"/>
      <c r="M25" s="267"/>
    </row>
    <row r="26" spans="1:22" ht="18">
      <c r="A26" s="59"/>
      <c r="B26" s="318"/>
      <c r="C26" s="330"/>
      <c r="D26" s="319"/>
      <c r="E26" s="62"/>
      <c r="F26" s="62"/>
      <c r="G26" s="62"/>
      <c r="H26" s="63"/>
      <c r="I26" s="63"/>
      <c r="J26" s="63"/>
      <c r="K26" s="275"/>
      <c r="L26" s="62"/>
      <c r="M26" s="267"/>
    </row>
    <row r="27" spans="1:22" ht="18">
      <c r="A27" s="59"/>
      <c r="B27" s="318"/>
      <c r="C27" s="330"/>
      <c r="D27" s="319"/>
      <c r="E27" s="62"/>
      <c r="F27" s="62"/>
      <c r="G27" s="62"/>
      <c r="H27" s="63"/>
      <c r="I27" s="63"/>
      <c r="J27" s="63"/>
      <c r="K27" s="275"/>
      <c r="L27" s="62"/>
      <c r="M27" s="267"/>
    </row>
    <row r="28" spans="1:22" ht="18">
      <c r="A28" s="353" t="s">
        <v>0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267"/>
    </row>
    <row r="29" spans="1:22" ht="18">
      <c r="A29" s="353" t="s">
        <v>2599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267"/>
    </row>
    <row r="30" spans="1:22" ht="18">
      <c r="A30" s="354" t="s">
        <v>2554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267"/>
    </row>
    <row r="31" spans="1:22" ht="18">
      <c r="A31" s="10" t="s">
        <v>1</v>
      </c>
      <c r="B31" s="26" t="s">
        <v>2</v>
      </c>
      <c r="C31" s="11" t="s">
        <v>3</v>
      </c>
      <c r="D31" s="355" t="s">
        <v>4</v>
      </c>
      <c r="E31" s="355" t="s">
        <v>654</v>
      </c>
      <c r="F31" s="357" t="s">
        <v>5</v>
      </c>
      <c r="G31" s="358"/>
      <c r="H31" s="358"/>
      <c r="I31" s="358"/>
      <c r="J31" s="359"/>
      <c r="K31" s="360" t="s">
        <v>9</v>
      </c>
      <c r="L31" s="355" t="s">
        <v>6</v>
      </c>
      <c r="M31" s="267"/>
    </row>
    <row r="32" spans="1:22" ht="18">
      <c r="A32" s="12"/>
      <c r="B32" s="27" t="s">
        <v>7</v>
      </c>
      <c r="C32" s="13" t="s">
        <v>8</v>
      </c>
      <c r="D32" s="356"/>
      <c r="E32" s="356"/>
      <c r="F32" s="8" t="s">
        <v>32</v>
      </c>
      <c r="G32" s="8" t="s">
        <v>33</v>
      </c>
      <c r="H32" s="8" t="s">
        <v>34</v>
      </c>
      <c r="I32" s="8" t="s">
        <v>35</v>
      </c>
      <c r="J32" s="21" t="s">
        <v>37</v>
      </c>
      <c r="K32" s="361"/>
      <c r="L32" s="356"/>
      <c r="M32" s="267"/>
      <c r="V32">
        <f>41+68+28+4</f>
        <v>141</v>
      </c>
    </row>
    <row r="33" spans="1:13" ht="18">
      <c r="A33" s="30"/>
      <c r="B33" s="156"/>
      <c r="C33" s="262" t="s">
        <v>2649</v>
      </c>
      <c r="D33" s="268" t="s">
        <v>2632</v>
      </c>
      <c r="E33" s="19"/>
      <c r="F33" s="58" t="s">
        <v>45</v>
      </c>
      <c r="G33" s="58">
        <v>1</v>
      </c>
      <c r="H33" s="28"/>
      <c r="I33" s="28"/>
      <c r="J33" s="29"/>
      <c r="K33" s="87"/>
      <c r="L33" s="19"/>
      <c r="M33" s="267"/>
    </row>
    <row r="34" spans="1:13" ht="18">
      <c r="A34" s="30"/>
      <c r="B34" s="156"/>
      <c r="C34" s="262" t="s">
        <v>2650</v>
      </c>
      <c r="D34" s="268" t="s">
        <v>2633</v>
      </c>
      <c r="E34" s="19"/>
      <c r="F34" s="58" t="s">
        <v>646</v>
      </c>
      <c r="G34" s="58">
        <v>1</v>
      </c>
      <c r="H34" s="28"/>
      <c r="I34" s="28"/>
      <c r="J34" s="29"/>
      <c r="K34" s="87"/>
      <c r="L34" s="19"/>
      <c r="M34" s="267"/>
    </row>
    <row r="35" spans="1:13" ht="18">
      <c r="A35" s="30"/>
      <c r="B35" s="156"/>
      <c r="C35" s="262" t="s">
        <v>2651</v>
      </c>
      <c r="D35" s="268" t="s">
        <v>2634</v>
      </c>
      <c r="E35" s="19"/>
      <c r="F35" s="58" t="s">
        <v>43</v>
      </c>
      <c r="G35" s="58">
        <v>1</v>
      </c>
      <c r="H35" s="28"/>
      <c r="I35" s="28"/>
      <c r="J35" s="29"/>
      <c r="K35" s="87"/>
      <c r="L35" s="19"/>
      <c r="M35" s="267"/>
    </row>
    <row r="36" spans="1:13" ht="18">
      <c r="A36" s="30"/>
      <c r="B36" s="156"/>
      <c r="C36" s="262"/>
      <c r="D36" s="268" t="s">
        <v>2635</v>
      </c>
      <c r="E36" s="19"/>
      <c r="F36" s="58"/>
      <c r="G36" s="58"/>
      <c r="H36" s="28"/>
      <c r="I36" s="28"/>
      <c r="J36" s="29"/>
      <c r="K36" s="87"/>
      <c r="L36" s="19"/>
      <c r="M36" s="267"/>
    </row>
    <row r="37" spans="1:13" ht="18">
      <c r="A37" s="30"/>
      <c r="B37" s="156"/>
      <c r="C37" s="262" t="s">
        <v>2652</v>
      </c>
      <c r="D37" s="268" t="s">
        <v>2636</v>
      </c>
      <c r="E37" s="19"/>
      <c r="F37" s="58" t="s">
        <v>43</v>
      </c>
      <c r="G37" s="58">
        <v>1</v>
      </c>
      <c r="H37" s="28"/>
      <c r="I37" s="28"/>
      <c r="J37" s="29"/>
      <c r="K37" s="87"/>
      <c r="L37" s="19"/>
      <c r="M37" s="267"/>
    </row>
    <row r="38" spans="1:13" ht="18">
      <c r="A38" s="30"/>
      <c r="B38" s="156"/>
      <c r="C38" s="262" t="s">
        <v>2653</v>
      </c>
      <c r="D38" s="268" t="s">
        <v>2637</v>
      </c>
      <c r="E38" s="19"/>
      <c r="F38" s="58" t="s">
        <v>646</v>
      </c>
      <c r="G38" s="58">
        <v>1</v>
      </c>
      <c r="H38" s="28"/>
      <c r="I38" s="28"/>
      <c r="J38" s="29"/>
      <c r="K38" s="87"/>
      <c r="L38" s="19"/>
      <c r="M38" s="267"/>
    </row>
    <row r="39" spans="1:13" ht="18">
      <c r="A39" s="30"/>
      <c r="B39" s="156"/>
      <c r="C39" s="262" t="s">
        <v>2654</v>
      </c>
      <c r="D39" s="268" t="s">
        <v>2638</v>
      </c>
      <c r="E39" s="19"/>
      <c r="F39" s="58" t="s">
        <v>646</v>
      </c>
      <c r="G39" s="58">
        <v>1</v>
      </c>
      <c r="H39" s="28"/>
      <c r="I39" s="28"/>
      <c r="J39" s="29"/>
      <c r="K39" s="87"/>
      <c r="L39" s="19"/>
      <c r="M39" s="267"/>
    </row>
    <row r="40" spans="1:13" ht="18">
      <c r="A40" s="30"/>
      <c r="B40" s="156"/>
      <c r="C40" s="262" t="s">
        <v>2655</v>
      </c>
      <c r="D40" s="268" t="s">
        <v>2639</v>
      </c>
      <c r="E40" s="19"/>
      <c r="F40" s="58" t="s">
        <v>646</v>
      </c>
      <c r="G40" s="58">
        <v>1</v>
      </c>
      <c r="H40" s="28"/>
      <c r="I40" s="28"/>
      <c r="J40" s="29"/>
      <c r="K40" s="87"/>
      <c r="L40" s="19"/>
      <c r="M40" s="267"/>
    </row>
    <row r="41" spans="1:13" ht="18">
      <c r="A41" s="76"/>
      <c r="B41" s="78"/>
      <c r="C41" s="77"/>
      <c r="D41" s="78"/>
      <c r="E41" s="78"/>
      <c r="F41" s="28"/>
      <c r="G41" s="28"/>
      <c r="H41" s="28"/>
      <c r="I41" s="28"/>
      <c r="J41" s="29"/>
      <c r="K41" s="117"/>
      <c r="L41" s="78"/>
      <c r="M41" s="37"/>
    </row>
    <row r="42" spans="1:13" ht="18">
      <c r="A42" s="167"/>
      <c r="B42" s="168"/>
      <c r="C42" s="169"/>
      <c r="D42" s="170" t="s">
        <v>2972</v>
      </c>
      <c r="E42" s="168"/>
      <c r="F42" s="171" t="s">
        <v>1708</v>
      </c>
      <c r="G42" s="171">
        <f>SUM(G33:G40,G6:G21)</f>
        <v>110</v>
      </c>
      <c r="H42" s="171"/>
      <c r="I42" s="171"/>
      <c r="J42" s="171"/>
      <c r="K42" s="201"/>
      <c r="L42" s="168"/>
      <c r="M42" s="37"/>
    </row>
    <row r="43" spans="1:13" ht="12.75" customHeight="1">
      <c r="A43" s="271"/>
      <c r="B43" s="272"/>
      <c r="C43" s="64"/>
      <c r="D43" s="65"/>
      <c r="E43" s="66"/>
      <c r="F43" s="66"/>
      <c r="G43" s="273"/>
      <c r="H43" s="273"/>
      <c r="I43" s="273"/>
      <c r="J43" s="273"/>
      <c r="K43" s="141"/>
      <c r="L43" s="66"/>
      <c r="M43" s="37"/>
    </row>
    <row r="44" spans="1:13" ht="18">
      <c r="A44" s="59"/>
      <c r="B44" s="274"/>
      <c r="C44" s="60"/>
      <c r="D44" s="61"/>
      <c r="E44" s="62"/>
      <c r="F44" s="62"/>
      <c r="G44" s="38"/>
      <c r="H44" s="38"/>
      <c r="I44" s="38"/>
      <c r="J44" s="38"/>
      <c r="K44" s="275"/>
      <c r="L44" s="62"/>
    </row>
    <row r="45" spans="1:13" ht="18">
      <c r="A45" s="59"/>
      <c r="B45" s="274"/>
      <c r="C45" s="60"/>
      <c r="D45" s="61"/>
      <c r="E45" s="62"/>
      <c r="F45" s="62"/>
      <c r="G45" s="38"/>
      <c r="H45" s="38"/>
      <c r="I45" s="38"/>
      <c r="J45" s="38"/>
      <c r="K45" s="275"/>
      <c r="L45" s="62"/>
    </row>
  </sheetData>
  <mergeCells count="17">
    <mergeCell ref="A28:L28"/>
    <mergeCell ref="A29:L29"/>
    <mergeCell ref="A30:L30"/>
    <mergeCell ref="D31:D32"/>
    <mergeCell ref="E31:E32"/>
    <mergeCell ref="F31:J31"/>
    <mergeCell ref="K31:K32"/>
    <mergeCell ref="L31:L32"/>
    <mergeCell ref="M4:M5"/>
    <mergeCell ref="E4:E5"/>
    <mergeCell ref="A1:L1"/>
    <mergeCell ref="A2:L2"/>
    <mergeCell ref="A3:L3"/>
    <mergeCell ref="D4:D5"/>
    <mergeCell ref="F4:J4"/>
    <mergeCell ref="K4:K5"/>
    <mergeCell ref="L4:L5"/>
  </mergeCells>
  <phoneticPr fontId="12" type="noConversion"/>
  <printOptions horizontalCentered="1"/>
  <pageMargins left="0.31496062992125984" right="0.11811023622047245" top="0.59055118110236227" bottom="0.15748031496062992" header="0" footer="0"/>
  <pageSetup paperSize="9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M11"/>
  <sheetViews>
    <sheetView zoomScale="70" zoomScaleNormal="70" workbookViewId="0">
      <selection activeCell="D20" sqref="D20"/>
    </sheetView>
  </sheetViews>
  <sheetFormatPr defaultRowHeight="14.25"/>
  <cols>
    <col min="1" max="1" width="4" customWidth="1"/>
    <col min="2" max="2" width="10.73046875" customWidth="1"/>
    <col min="3" max="3" width="17.59765625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2558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76"/>
      <c r="B6" s="78"/>
      <c r="C6" s="77"/>
      <c r="D6" s="80" t="s">
        <v>2416</v>
      </c>
      <c r="E6" s="78"/>
      <c r="F6" s="28"/>
      <c r="G6" s="28"/>
      <c r="H6" s="28"/>
      <c r="I6" s="28"/>
      <c r="J6" s="29"/>
      <c r="K6" s="117"/>
      <c r="L6" s="78"/>
      <c r="M6" s="37"/>
    </row>
    <row r="7" spans="1:13" ht="18">
      <c r="A7" s="30"/>
      <c r="B7" s="80"/>
      <c r="C7" s="139"/>
      <c r="D7" s="84"/>
      <c r="E7" s="80"/>
      <c r="F7" s="81"/>
      <c r="G7" s="81"/>
      <c r="H7" s="81"/>
      <c r="I7" s="81"/>
      <c r="J7" s="1"/>
      <c r="K7" s="142"/>
      <c r="L7" s="80"/>
      <c r="M7" s="37"/>
    </row>
    <row r="8" spans="1:13" ht="18">
      <c r="A8" s="205"/>
      <c r="B8" s="205"/>
      <c r="C8" s="206"/>
      <c r="D8" s="206" t="s">
        <v>2417</v>
      </c>
      <c r="E8" s="205"/>
      <c r="F8" s="171" t="s">
        <v>1708</v>
      </c>
      <c r="G8" s="171"/>
      <c r="H8" s="171"/>
      <c r="I8" s="171"/>
      <c r="J8" s="171"/>
      <c r="K8" s="201"/>
      <c r="L8" s="205"/>
    </row>
    <row r="9" spans="1:13" ht="18">
      <c r="A9" s="271"/>
      <c r="B9" s="272"/>
      <c r="C9" s="64"/>
      <c r="D9" s="65"/>
      <c r="E9" s="66"/>
      <c r="F9" s="66"/>
      <c r="G9" s="273"/>
      <c r="H9" s="273"/>
      <c r="I9" s="273"/>
      <c r="J9" s="273"/>
      <c r="K9" s="141"/>
      <c r="L9" s="66"/>
      <c r="M9" s="37"/>
    </row>
    <row r="10" spans="1:13" ht="18">
      <c r="A10" s="59"/>
      <c r="B10" s="274"/>
      <c r="C10" s="60"/>
      <c r="D10" s="61"/>
      <c r="E10" s="62"/>
      <c r="F10" s="62"/>
      <c r="G10" s="38"/>
      <c r="H10" s="38"/>
      <c r="I10" s="38"/>
      <c r="J10" s="38"/>
      <c r="K10" s="275"/>
      <c r="L10" s="62"/>
      <c r="M10" s="37"/>
    </row>
    <row r="11" spans="1:13" ht="18">
      <c r="A11" s="59"/>
      <c r="B11" s="274"/>
      <c r="C11" s="60"/>
      <c r="D11" s="61"/>
      <c r="E11" s="62"/>
      <c r="F11" s="62"/>
      <c r="G11" s="38"/>
      <c r="H11" s="38"/>
      <c r="I11" s="38"/>
      <c r="J11" s="38"/>
      <c r="K11" s="275"/>
      <c r="L11" s="62"/>
      <c r="M11" s="37"/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68"/>
  <sheetViews>
    <sheetView topLeftCell="A34" zoomScaleNormal="100" workbookViewId="0">
      <selection activeCell="N30" sqref="N30"/>
    </sheetView>
  </sheetViews>
  <sheetFormatPr defaultRowHeight="14.25"/>
  <cols>
    <col min="1" max="1" width="4" customWidth="1"/>
    <col min="2" max="2" width="10.73046875" customWidth="1"/>
    <col min="3" max="3" width="19.1328125" bestFit="1" customWidth="1"/>
    <col min="4" max="4" width="28.3984375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5.796875" bestFit="1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2559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>
        <v>34197</v>
      </c>
      <c r="C6" s="35" t="s">
        <v>1589</v>
      </c>
      <c r="D6" s="36" t="s">
        <v>50</v>
      </c>
      <c r="E6" s="9" t="s">
        <v>51</v>
      </c>
      <c r="F6" s="9" t="s">
        <v>52</v>
      </c>
      <c r="G6" s="81"/>
      <c r="H6" s="81"/>
      <c r="I6" s="81"/>
      <c r="J6" s="1">
        <v>1</v>
      </c>
      <c r="K6" s="88">
        <v>510000</v>
      </c>
      <c r="L6" s="9"/>
      <c r="M6" s="38"/>
    </row>
    <row r="7" spans="1:13" ht="18">
      <c r="A7" s="30"/>
      <c r="B7" s="34"/>
      <c r="C7" s="35"/>
      <c r="D7" s="47" t="s">
        <v>53</v>
      </c>
      <c r="E7" s="9"/>
      <c r="F7" s="9"/>
      <c r="G7" s="81"/>
      <c r="H7" s="81"/>
      <c r="I7" s="81"/>
      <c r="J7" s="1"/>
      <c r="K7" s="71"/>
      <c r="L7" s="9"/>
      <c r="M7" s="38"/>
    </row>
    <row r="8" spans="1:13" ht="18">
      <c r="A8" s="30"/>
      <c r="B8" s="34"/>
      <c r="C8" s="35"/>
      <c r="D8" s="36" t="s">
        <v>2263</v>
      </c>
      <c r="E8" s="9"/>
      <c r="F8" s="9"/>
      <c r="G8" s="4"/>
      <c r="H8" s="4"/>
      <c r="I8" s="4"/>
      <c r="J8" s="4"/>
      <c r="K8" s="71"/>
      <c r="L8" s="9"/>
      <c r="M8" s="38"/>
    </row>
    <row r="9" spans="1:13" ht="18">
      <c r="A9" s="30"/>
      <c r="B9" s="34"/>
      <c r="C9" s="35"/>
      <c r="D9" s="36" t="s">
        <v>54</v>
      </c>
      <c r="E9" s="9"/>
      <c r="F9" s="9"/>
      <c r="G9" s="4"/>
      <c r="H9" s="4"/>
      <c r="I9" s="4"/>
      <c r="J9" s="4"/>
      <c r="K9" s="71"/>
      <c r="L9" s="9"/>
      <c r="M9" s="38"/>
    </row>
    <row r="10" spans="1:13" ht="18">
      <c r="A10" s="30"/>
      <c r="B10" s="34"/>
      <c r="C10" s="35"/>
      <c r="D10" s="36" t="s">
        <v>55</v>
      </c>
      <c r="E10" s="9"/>
      <c r="F10" s="9"/>
      <c r="G10" s="4"/>
      <c r="H10" s="4"/>
      <c r="I10" s="4"/>
      <c r="J10" s="4"/>
      <c r="K10" s="71"/>
      <c r="L10" s="9"/>
      <c r="M10" s="38"/>
    </row>
    <row r="11" spans="1:13" ht="18">
      <c r="A11" s="30">
        <v>2</v>
      </c>
      <c r="B11" s="34">
        <v>34999</v>
      </c>
      <c r="C11" s="35" t="s">
        <v>59</v>
      </c>
      <c r="D11" s="36" t="s">
        <v>1591</v>
      </c>
      <c r="E11" s="9" t="s">
        <v>51</v>
      </c>
      <c r="F11" s="9" t="s">
        <v>52</v>
      </c>
      <c r="G11" s="4">
        <v>1</v>
      </c>
      <c r="H11" s="4"/>
      <c r="I11" s="4"/>
      <c r="J11" s="4"/>
      <c r="K11" s="71">
        <v>629000</v>
      </c>
      <c r="L11" s="9"/>
      <c r="M11" s="38"/>
    </row>
    <row r="12" spans="1:13" ht="18">
      <c r="A12" s="30"/>
      <c r="B12" s="34"/>
      <c r="C12" s="35"/>
      <c r="D12" s="36" t="s">
        <v>1442</v>
      </c>
      <c r="E12" s="9"/>
      <c r="F12" s="9"/>
      <c r="G12" s="4"/>
      <c r="H12" s="4"/>
      <c r="I12" s="4"/>
      <c r="J12" s="4"/>
      <c r="K12" s="71"/>
      <c r="L12" s="9"/>
      <c r="M12" s="38"/>
    </row>
    <row r="13" spans="1:13" ht="18">
      <c r="A13" s="108">
        <v>3</v>
      </c>
      <c r="B13" s="34">
        <v>35030</v>
      </c>
      <c r="C13" s="35" t="s">
        <v>1590</v>
      </c>
      <c r="D13" s="36" t="s">
        <v>64</v>
      </c>
      <c r="E13" s="9" t="s">
        <v>51</v>
      </c>
      <c r="F13" s="9" t="s">
        <v>52</v>
      </c>
      <c r="G13" s="4">
        <v>1</v>
      </c>
      <c r="H13" s="4"/>
      <c r="I13" s="4"/>
      <c r="J13" s="4"/>
      <c r="K13" s="71">
        <v>330000</v>
      </c>
      <c r="L13" s="9"/>
      <c r="M13" s="38"/>
    </row>
    <row r="14" spans="1:13" ht="18">
      <c r="A14" s="108"/>
      <c r="B14" s="34"/>
      <c r="C14" s="35"/>
      <c r="D14" s="36" t="s">
        <v>65</v>
      </c>
      <c r="E14" s="9"/>
      <c r="F14" s="9"/>
      <c r="G14" s="4"/>
      <c r="H14" s="4"/>
      <c r="I14" s="4"/>
      <c r="J14" s="4"/>
      <c r="K14" s="71"/>
      <c r="L14" s="9"/>
    </row>
    <row r="15" spans="1:13" ht="18">
      <c r="A15" s="108"/>
      <c r="B15" s="9"/>
      <c r="C15" s="35"/>
      <c r="D15" s="36" t="s">
        <v>66</v>
      </c>
      <c r="E15" s="9"/>
      <c r="F15" s="9"/>
      <c r="G15" s="4"/>
      <c r="H15" s="4"/>
      <c r="I15" s="4"/>
      <c r="J15" s="4"/>
      <c r="K15" s="71"/>
      <c r="L15" s="9"/>
    </row>
    <row r="16" spans="1:13" ht="18">
      <c r="A16" s="108">
        <v>4</v>
      </c>
      <c r="B16" s="34">
        <v>36830</v>
      </c>
      <c r="C16" s="35" t="s">
        <v>1592</v>
      </c>
      <c r="D16" s="36" t="s">
        <v>1464</v>
      </c>
      <c r="E16" s="9" t="s">
        <v>39</v>
      </c>
      <c r="F16" s="9" t="s">
        <v>52</v>
      </c>
      <c r="G16" s="4">
        <v>1</v>
      </c>
      <c r="H16" s="4"/>
      <c r="I16" s="4"/>
      <c r="J16" s="4"/>
      <c r="K16" s="71">
        <v>876000</v>
      </c>
      <c r="L16" s="9"/>
    </row>
    <row r="17" spans="1:13" ht="18">
      <c r="A17" s="108"/>
      <c r="B17" s="34"/>
      <c r="C17" s="35"/>
      <c r="D17" s="47" t="s">
        <v>1465</v>
      </c>
      <c r="E17" s="9"/>
      <c r="F17" s="9"/>
      <c r="G17" s="4"/>
      <c r="H17" s="4"/>
      <c r="I17" s="4"/>
      <c r="J17" s="4"/>
      <c r="K17" s="71"/>
      <c r="L17" s="9"/>
    </row>
    <row r="18" spans="1:13" ht="18">
      <c r="A18" s="108">
        <v>5</v>
      </c>
      <c r="B18" s="34">
        <v>38812</v>
      </c>
      <c r="C18" s="36" t="s">
        <v>2784</v>
      </c>
      <c r="D18" s="36" t="s">
        <v>2785</v>
      </c>
      <c r="E18" s="9" t="s">
        <v>51</v>
      </c>
      <c r="F18" s="9" t="s">
        <v>43</v>
      </c>
      <c r="G18" s="108"/>
      <c r="H18" s="108"/>
      <c r="I18" s="108"/>
      <c r="J18" s="108">
        <v>1</v>
      </c>
      <c r="K18" s="101">
        <v>1500</v>
      </c>
      <c r="L18" s="9" t="s">
        <v>2786</v>
      </c>
    </row>
    <row r="19" spans="1:13" ht="18">
      <c r="A19" s="249">
        <v>6</v>
      </c>
      <c r="B19" s="55" t="s">
        <v>2779</v>
      </c>
      <c r="C19" s="57" t="s">
        <v>2780</v>
      </c>
      <c r="D19" s="57" t="s">
        <v>1492</v>
      </c>
      <c r="E19" s="58" t="s">
        <v>51</v>
      </c>
      <c r="F19" s="58" t="s">
        <v>43</v>
      </c>
      <c r="G19" s="249">
        <v>1</v>
      </c>
      <c r="H19" s="249"/>
      <c r="I19" s="249"/>
      <c r="J19" s="249"/>
      <c r="K19" s="181">
        <v>3600</v>
      </c>
      <c r="L19" s="57"/>
    </row>
    <row r="20" spans="1:13" ht="10.5" customHeight="1">
      <c r="A20" s="271"/>
      <c r="B20" s="272"/>
      <c r="C20" s="64"/>
      <c r="D20" s="65"/>
      <c r="E20" s="66"/>
      <c r="F20" s="66"/>
      <c r="G20" s="273"/>
      <c r="H20" s="273"/>
      <c r="I20" s="273"/>
      <c r="J20" s="273"/>
      <c r="K20" s="141"/>
      <c r="L20" s="66"/>
      <c r="M20" s="37"/>
    </row>
    <row r="21" spans="1:13" ht="18">
      <c r="A21" s="59"/>
      <c r="B21" s="274"/>
      <c r="C21" s="61"/>
      <c r="D21" s="61"/>
      <c r="E21" s="62"/>
      <c r="F21" s="62"/>
      <c r="G21" s="59"/>
      <c r="H21" s="59"/>
      <c r="I21" s="59"/>
      <c r="J21" s="59"/>
      <c r="K21" s="182"/>
      <c r="L21" s="61"/>
    </row>
    <row r="22" spans="1:13" ht="18">
      <c r="A22" s="59"/>
      <c r="B22" s="274"/>
      <c r="C22" s="61"/>
      <c r="D22" s="61"/>
      <c r="E22" s="62"/>
      <c r="F22" s="62"/>
      <c r="G22" s="59"/>
      <c r="H22" s="59"/>
      <c r="I22" s="59"/>
      <c r="J22" s="59"/>
      <c r="K22" s="182"/>
      <c r="L22" s="61"/>
    </row>
    <row r="23" spans="1:13" ht="18">
      <c r="A23" s="59"/>
      <c r="B23" s="274"/>
      <c r="C23" s="61"/>
      <c r="D23" s="61"/>
      <c r="E23" s="62"/>
      <c r="F23" s="62"/>
      <c r="G23" s="59"/>
      <c r="H23" s="59"/>
      <c r="I23" s="59"/>
      <c r="J23" s="59"/>
      <c r="K23" s="182"/>
      <c r="L23" s="61"/>
    </row>
    <row r="24" spans="1:13" ht="18">
      <c r="A24" s="59"/>
      <c r="B24" s="274"/>
      <c r="C24" s="61"/>
      <c r="D24" s="61"/>
      <c r="E24" s="62"/>
      <c r="F24" s="62"/>
      <c r="G24" s="59"/>
      <c r="H24" s="59"/>
      <c r="I24" s="59"/>
      <c r="J24" s="59"/>
      <c r="K24" s="182"/>
      <c r="L24" s="61"/>
    </row>
    <row r="25" spans="1:13" ht="18">
      <c r="A25" s="59"/>
      <c r="B25" s="274"/>
      <c r="C25" s="61"/>
      <c r="D25" s="61"/>
      <c r="E25" s="62"/>
      <c r="F25" s="62"/>
      <c r="G25" s="59"/>
      <c r="H25" s="59"/>
      <c r="I25" s="59"/>
      <c r="J25" s="59"/>
      <c r="K25" s="182"/>
      <c r="L25" s="61"/>
    </row>
    <row r="26" spans="1:13" ht="18">
      <c r="A26" s="353" t="s">
        <v>0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</row>
    <row r="27" spans="1:13" ht="18">
      <c r="A27" s="353" t="s">
        <v>2559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</row>
    <row r="28" spans="1:13" ht="18">
      <c r="A28" s="354" t="s">
        <v>2554</v>
      </c>
      <c r="B28" s="354"/>
      <c r="C28" s="354"/>
      <c r="D28" s="354"/>
      <c r="E28" s="354"/>
      <c r="F28" s="354"/>
      <c r="G28" s="354"/>
      <c r="H28" s="354"/>
      <c r="I28" s="354"/>
      <c r="J28" s="354"/>
      <c r="K28" s="354"/>
      <c r="L28" s="354"/>
    </row>
    <row r="29" spans="1:13" ht="18">
      <c r="A29" s="10" t="s">
        <v>1</v>
      </c>
      <c r="B29" s="26" t="s">
        <v>2</v>
      </c>
      <c r="C29" s="11" t="s">
        <v>3</v>
      </c>
      <c r="D29" s="355" t="s">
        <v>4</v>
      </c>
      <c r="E29" s="355" t="s">
        <v>654</v>
      </c>
      <c r="F29" s="357" t="s">
        <v>5</v>
      </c>
      <c r="G29" s="358"/>
      <c r="H29" s="358"/>
      <c r="I29" s="358"/>
      <c r="J29" s="359"/>
      <c r="K29" s="360" t="s">
        <v>9</v>
      </c>
      <c r="L29" s="355" t="s">
        <v>6</v>
      </c>
    </row>
    <row r="30" spans="1:13" ht="18">
      <c r="A30" s="12"/>
      <c r="B30" s="27" t="s">
        <v>7</v>
      </c>
      <c r="C30" s="13" t="s">
        <v>8</v>
      </c>
      <c r="D30" s="356"/>
      <c r="E30" s="356"/>
      <c r="F30" s="8" t="s">
        <v>32</v>
      </c>
      <c r="G30" s="8" t="s">
        <v>33</v>
      </c>
      <c r="H30" s="8" t="s">
        <v>34</v>
      </c>
      <c r="I30" s="8" t="s">
        <v>35</v>
      </c>
      <c r="J30" s="21" t="s">
        <v>37</v>
      </c>
      <c r="K30" s="361"/>
      <c r="L30" s="356"/>
    </row>
    <row r="31" spans="1:13" ht="18">
      <c r="A31" s="108">
        <v>7</v>
      </c>
      <c r="B31" s="46">
        <v>18226</v>
      </c>
      <c r="C31" s="35" t="s">
        <v>1680</v>
      </c>
      <c r="D31" s="89" t="s">
        <v>1679</v>
      </c>
      <c r="E31" s="9" t="s">
        <v>36</v>
      </c>
      <c r="F31" s="9" t="s">
        <v>40</v>
      </c>
      <c r="G31" s="4"/>
      <c r="H31" s="4"/>
      <c r="I31" s="4"/>
      <c r="J31" s="4">
        <v>1</v>
      </c>
      <c r="K31" s="115">
        <v>26970</v>
      </c>
      <c r="L31" s="9" t="s">
        <v>1498</v>
      </c>
    </row>
    <row r="32" spans="1:13" ht="18">
      <c r="A32" s="30">
        <v>8</v>
      </c>
      <c r="B32" s="103" t="s">
        <v>1507</v>
      </c>
      <c r="C32" s="35" t="s">
        <v>1595</v>
      </c>
      <c r="D32" s="36" t="s">
        <v>1508</v>
      </c>
      <c r="E32" s="9" t="s">
        <v>36</v>
      </c>
      <c r="F32" s="9" t="s">
        <v>1509</v>
      </c>
      <c r="G32" s="81">
        <v>1</v>
      </c>
      <c r="H32" s="81"/>
      <c r="I32" s="81"/>
      <c r="J32" s="1"/>
      <c r="K32" s="115">
        <v>1050000</v>
      </c>
      <c r="L32" s="9"/>
    </row>
    <row r="33" spans="1:13" ht="18">
      <c r="A33" s="108"/>
      <c r="B33" s="118"/>
      <c r="C33" s="35"/>
      <c r="D33" s="47" t="s">
        <v>2321</v>
      </c>
      <c r="E33" s="9"/>
      <c r="F33" s="9"/>
      <c r="G33" s="4"/>
      <c r="H33" s="4"/>
      <c r="I33" s="4"/>
      <c r="J33" s="4"/>
      <c r="K33" s="155"/>
      <c r="L33" s="9"/>
    </row>
    <row r="34" spans="1:13" ht="18">
      <c r="A34" s="108">
        <v>9</v>
      </c>
      <c r="B34" s="55">
        <v>39965</v>
      </c>
      <c r="C34" s="57" t="s">
        <v>2781</v>
      </c>
      <c r="D34" s="57" t="s">
        <v>359</v>
      </c>
      <c r="E34" s="58" t="s">
        <v>36</v>
      </c>
      <c r="F34" s="58" t="s">
        <v>43</v>
      </c>
      <c r="G34" s="249">
        <v>1</v>
      </c>
      <c r="H34" s="249"/>
      <c r="I34" s="249"/>
      <c r="J34" s="249"/>
      <c r="K34" s="181">
        <v>600</v>
      </c>
      <c r="L34" s="249"/>
    </row>
    <row r="35" spans="1:13" ht="18">
      <c r="A35" s="108">
        <v>10</v>
      </c>
      <c r="B35" s="46">
        <v>20000</v>
      </c>
      <c r="C35" s="47" t="s">
        <v>1601</v>
      </c>
      <c r="D35" s="36" t="s">
        <v>1519</v>
      </c>
      <c r="E35" s="9" t="s">
        <v>36</v>
      </c>
      <c r="F35" s="9" t="s">
        <v>63</v>
      </c>
      <c r="G35" s="4">
        <v>1</v>
      </c>
      <c r="H35" s="4"/>
      <c r="I35" s="4"/>
      <c r="J35" s="4"/>
      <c r="K35" s="113">
        <v>6000</v>
      </c>
      <c r="L35" s="108"/>
    </row>
    <row r="36" spans="1:13" ht="18">
      <c r="A36" s="108">
        <v>11</v>
      </c>
      <c r="B36" s="46">
        <v>20001</v>
      </c>
      <c r="C36" s="35" t="s">
        <v>1620</v>
      </c>
      <c r="D36" s="36" t="s">
        <v>1518</v>
      </c>
      <c r="E36" s="9" t="s">
        <v>36</v>
      </c>
      <c r="F36" s="9" t="s">
        <v>40</v>
      </c>
      <c r="G36" s="4">
        <v>1</v>
      </c>
      <c r="H36" s="4"/>
      <c r="I36" s="4"/>
      <c r="J36" s="4"/>
      <c r="K36" s="115">
        <v>16500</v>
      </c>
      <c r="L36" s="108"/>
    </row>
    <row r="37" spans="1:13" ht="18">
      <c r="A37" s="108">
        <v>12</v>
      </c>
      <c r="B37" s="46">
        <v>20001</v>
      </c>
      <c r="C37" s="47" t="s">
        <v>2258</v>
      </c>
      <c r="D37" s="47" t="s">
        <v>2259</v>
      </c>
      <c r="E37" s="9" t="s">
        <v>36</v>
      </c>
      <c r="F37" s="9" t="s">
        <v>63</v>
      </c>
      <c r="G37" s="4">
        <v>1</v>
      </c>
      <c r="H37" s="4"/>
      <c r="I37" s="4"/>
      <c r="J37" s="4"/>
      <c r="K37" s="115">
        <v>11500</v>
      </c>
      <c r="L37" s="108"/>
    </row>
    <row r="38" spans="1:13" ht="18">
      <c r="A38" s="108">
        <v>13</v>
      </c>
      <c r="B38" s="108" t="s">
        <v>1687</v>
      </c>
      <c r="C38" s="200" t="s">
        <v>1689</v>
      </c>
      <c r="D38" s="200" t="s">
        <v>1688</v>
      </c>
      <c r="E38" s="108" t="s">
        <v>51</v>
      </c>
      <c r="F38" s="4" t="s">
        <v>124</v>
      </c>
      <c r="G38" s="4">
        <v>10</v>
      </c>
      <c r="H38" s="4"/>
      <c r="I38" s="4"/>
      <c r="J38" s="4"/>
      <c r="K38" s="207">
        <v>39800</v>
      </c>
      <c r="L38" s="108"/>
      <c r="M38" s="264" t="s">
        <v>2409</v>
      </c>
    </row>
    <row r="39" spans="1:13" ht="18">
      <c r="A39" s="108">
        <v>14</v>
      </c>
      <c r="B39" s="108" t="s">
        <v>1696</v>
      </c>
      <c r="C39" s="146" t="s">
        <v>1697</v>
      </c>
      <c r="D39" s="146" t="s">
        <v>1698</v>
      </c>
      <c r="E39" s="108" t="s">
        <v>51</v>
      </c>
      <c r="F39" s="4" t="s">
        <v>40</v>
      </c>
      <c r="G39" s="4">
        <v>1</v>
      </c>
      <c r="H39" s="4"/>
      <c r="I39" s="4"/>
      <c r="J39" s="4"/>
      <c r="K39" s="207">
        <v>17000</v>
      </c>
      <c r="L39" s="108"/>
    </row>
    <row r="40" spans="1:13" ht="18">
      <c r="A40" s="108">
        <v>15</v>
      </c>
      <c r="B40" s="119">
        <v>21172</v>
      </c>
      <c r="C40" s="56" t="s">
        <v>896</v>
      </c>
      <c r="D40" s="57" t="s">
        <v>674</v>
      </c>
      <c r="E40" s="58" t="s">
        <v>36</v>
      </c>
      <c r="F40" s="58" t="s">
        <v>40</v>
      </c>
      <c r="G40" s="28"/>
      <c r="H40" s="28"/>
      <c r="I40" s="28"/>
      <c r="J40" s="4">
        <v>1</v>
      </c>
      <c r="K40" s="75">
        <v>7200</v>
      </c>
      <c r="L40" s="58" t="s">
        <v>2460</v>
      </c>
    </row>
    <row r="41" spans="1:13" ht="18">
      <c r="A41" s="108">
        <v>16</v>
      </c>
      <c r="B41" s="46" t="s">
        <v>874</v>
      </c>
      <c r="C41" s="35" t="s">
        <v>2401</v>
      </c>
      <c r="D41" s="47" t="s">
        <v>875</v>
      </c>
      <c r="E41" s="9" t="s">
        <v>36</v>
      </c>
      <c r="F41" s="9" t="s">
        <v>124</v>
      </c>
      <c r="G41" s="28"/>
      <c r="H41" s="28"/>
      <c r="I41" s="28"/>
      <c r="J41" s="1">
        <v>10</v>
      </c>
      <c r="K41" s="71">
        <v>28900</v>
      </c>
      <c r="L41" s="58" t="s">
        <v>2460</v>
      </c>
    </row>
    <row r="42" spans="1:13" ht="18">
      <c r="A42" s="108">
        <v>17</v>
      </c>
      <c r="B42" s="46" t="s">
        <v>1187</v>
      </c>
      <c r="C42" s="36" t="s">
        <v>1192</v>
      </c>
      <c r="D42" s="36" t="s">
        <v>1234</v>
      </c>
      <c r="E42" s="9" t="s">
        <v>51</v>
      </c>
      <c r="F42" s="9" t="s">
        <v>216</v>
      </c>
      <c r="G42" s="81"/>
      <c r="H42" s="81"/>
      <c r="I42" s="81"/>
      <c r="J42" s="1">
        <v>1</v>
      </c>
      <c r="K42" s="113">
        <v>790</v>
      </c>
      <c r="L42" s="9" t="s">
        <v>2461</v>
      </c>
      <c r="M42" s="37" t="s">
        <v>2403</v>
      </c>
    </row>
    <row r="43" spans="1:13" ht="18">
      <c r="A43" s="108">
        <v>18</v>
      </c>
      <c r="B43" s="46" t="s">
        <v>1187</v>
      </c>
      <c r="C43" s="36" t="s">
        <v>1237</v>
      </c>
      <c r="D43" s="36" t="s">
        <v>1193</v>
      </c>
      <c r="E43" s="9" t="s">
        <v>51</v>
      </c>
      <c r="F43" s="9" t="s">
        <v>43</v>
      </c>
      <c r="G43" s="81"/>
      <c r="H43" s="81"/>
      <c r="I43" s="81"/>
      <c r="J43" s="1">
        <v>1</v>
      </c>
      <c r="K43" s="113">
        <v>1690</v>
      </c>
      <c r="L43" s="9" t="s">
        <v>2461</v>
      </c>
    </row>
    <row r="44" spans="1:13" ht="18">
      <c r="A44" s="108">
        <v>19</v>
      </c>
      <c r="B44" s="46" t="s">
        <v>1187</v>
      </c>
      <c r="C44" s="36" t="s">
        <v>1238</v>
      </c>
      <c r="D44" s="36" t="s">
        <v>1194</v>
      </c>
      <c r="E44" s="9" t="s">
        <v>51</v>
      </c>
      <c r="F44" s="9" t="s">
        <v>45</v>
      </c>
      <c r="G44" s="81"/>
      <c r="H44" s="81"/>
      <c r="I44" s="81"/>
      <c r="J44" s="1">
        <v>1</v>
      </c>
      <c r="K44" s="113">
        <v>2900</v>
      </c>
      <c r="L44" s="9" t="s">
        <v>2461</v>
      </c>
    </row>
    <row r="45" spans="1:13" ht="10.5" customHeight="1">
      <c r="A45" s="271"/>
      <c r="B45" s="272"/>
      <c r="C45" s="64"/>
      <c r="D45" s="65"/>
      <c r="E45" s="66"/>
      <c r="F45" s="66"/>
      <c r="G45" s="273"/>
      <c r="H45" s="273"/>
      <c r="I45" s="273"/>
      <c r="J45" s="273"/>
      <c r="K45" s="141"/>
      <c r="L45" s="66"/>
      <c r="M45" s="37"/>
    </row>
    <row r="46" spans="1:13" ht="18">
      <c r="A46" s="59"/>
      <c r="B46" s="274"/>
      <c r="C46" s="60"/>
      <c r="D46" s="61"/>
      <c r="E46" s="62"/>
      <c r="F46" s="62"/>
      <c r="G46" s="38"/>
      <c r="H46" s="38"/>
      <c r="I46" s="38"/>
      <c r="J46" s="38"/>
      <c r="K46" s="275"/>
      <c r="L46" s="62"/>
      <c r="M46" s="37"/>
    </row>
    <row r="47" spans="1:13" ht="18">
      <c r="A47" s="59"/>
      <c r="B47" s="274"/>
      <c r="C47" s="60"/>
      <c r="D47" s="61"/>
      <c r="E47" s="62"/>
      <c r="F47" s="62"/>
      <c r="G47" s="38"/>
      <c r="H47" s="38"/>
      <c r="I47" s="38"/>
      <c r="J47" s="38"/>
      <c r="K47" s="275"/>
      <c r="L47" s="62"/>
      <c r="M47" s="37"/>
    </row>
    <row r="48" spans="1:13" ht="18">
      <c r="A48" s="59"/>
      <c r="B48" s="274"/>
      <c r="C48" s="60"/>
      <c r="D48" s="61"/>
      <c r="E48" s="62"/>
      <c r="F48" s="62"/>
      <c r="G48" s="38"/>
      <c r="H48" s="38"/>
      <c r="I48" s="38"/>
      <c r="J48" s="38"/>
      <c r="K48" s="275"/>
      <c r="L48" s="62"/>
      <c r="M48" s="37"/>
    </row>
    <row r="49" spans="1:14" ht="18">
      <c r="A49" s="59"/>
      <c r="B49" s="274"/>
      <c r="C49" s="60"/>
      <c r="D49" s="61"/>
      <c r="E49" s="62"/>
      <c r="F49" s="62"/>
      <c r="G49" s="38"/>
      <c r="H49" s="38"/>
      <c r="I49" s="38"/>
      <c r="J49" s="38"/>
      <c r="K49" s="275"/>
      <c r="L49" s="62"/>
      <c r="M49" s="37"/>
    </row>
    <row r="50" spans="1:14" ht="18">
      <c r="A50" s="59"/>
      <c r="B50" s="274"/>
      <c r="C50" s="60"/>
      <c r="D50" s="61"/>
      <c r="E50" s="62"/>
      <c r="F50" s="62"/>
      <c r="G50" s="38"/>
      <c r="H50" s="38"/>
      <c r="I50" s="38"/>
      <c r="J50" s="38"/>
      <c r="K50" s="275"/>
      <c r="L50" s="62"/>
      <c r="M50" s="37"/>
    </row>
    <row r="52" spans="1:14" ht="18">
      <c r="A52" s="353" t="s">
        <v>0</v>
      </c>
      <c r="B52" s="353"/>
      <c r="C52" s="353"/>
      <c r="D52" s="353"/>
      <c r="E52" s="353"/>
      <c r="F52" s="353"/>
      <c r="G52" s="353"/>
      <c r="H52" s="353"/>
      <c r="I52" s="353"/>
      <c r="J52" s="353"/>
      <c r="K52" s="353"/>
      <c r="L52" s="353"/>
    </row>
    <row r="53" spans="1:14" ht="18">
      <c r="A53" s="353" t="s">
        <v>2559</v>
      </c>
      <c r="B53" s="353"/>
      <c r="C53" s="353"/>
      <c r="D53" s="353"/>
      <c r="E53" s="353"/>
      <c r="F53" s="353"/>
      <c r="G53" s="353"/>
      <c r="H53" s="353"/>
      <c r="I53" s="353"/>
      <c r="J53" s="353"/>
      <c r="K53" s="353"/>
      <c r="L53" s="353"/>
    </row>
    <row r="54" spans="1:14" ht="18">
      <c r="A54" s="354" t="s">
        <v>2554</v>
      </c>
      <c r="B54" s="354"/>
      <c r="C54" s="354"/>
      <c r="D54" s="354"/>
      <c r="E54" s="354"/>
      <c r="F54" s="354"/>
      <c r="G54" s="354"/>
      <c r="H54" s="354"/>
      <c r="I54" s="354"/>
      <c r="J54" s="354"/>
      <c r="K54" s="354"/>
      <c r="L54" s="354"/>
    </row>
    <row r="55" spans="1:14" ht="18">
      <c r="A55" s="10" t="s">
        <v>1</v>
      </c>
      <c r="B55" s="26" t="s">
        <v>2</v>
      </c>
      <c r="C55" s="11" t="s">
        <v>3</v>
      </c>
      <c r="D55" s="355" t="s">
        <v>4</v>
      </c>
      <c r="E55" s="355" t="s">
        <v>654</v>
      </c>
      <c r="F55" s="362" t="s">
        <v>5</v>
      </c>
      <c r="G55" s="363"/>
      <c r="H55" s="363"/>
      <c r="I55" s="363"/>
      <c r="J55" s="364"/>
      <c r="K55" s="360" t="s">
        <v>9</v>
      </c>
      <c r="L55" s="355" t="s">
        <v>6</v>
      </c>
    </row>
    <row r="56" spans="1:14" ht="18">
      <c r="A56" s="12"/>
      <c r="B56" s="27" t="s">
        <v>7</v>
      </c>
      <c r="C56" s="13" t="s">
        <v>8</v>
      </c>
      <c r="D56" s="356"/>
      <c r="E56" s="356"/>
      <c r="F56" s="8" t="s">
        <v>32</v>
      </c>
      <c r="G56" s="8" t="s">
        <v>33</v>
      </c>
      <c r="H56" s="8" t="s">
        <v>34</v>
      </c>
      <c r="I56" s="8" t="s">
        <v>35</v>
      </c>
      <c r="J56" s="21" t="s">
        <v>37</v>
      </c>
      <c r="K56" s="361"/>
      <c r="L56" s="356"/>
    </row>
    <row r="57" spans="1:14" ht="18">
      <c r="A57" s="108">
        <v>20</v>
      </c>
      <c r="B57" s="46" t="s">
        <v>1187</v>
      </c>
      <c r="C57" s="36" t="s">
        <v>1240</v>
      </c>
      <c r="D57" s="36" t="s">
        <v>1239</v>
      </c>
      <c r="E57" s="9" t="s">
        <v>51</v>
      </c>
      <c r="F57" s="9" t="s">
        <v>40</v>
      </c>
      <c r="G57" s="81"/>
      <c r="H57" s="81"/>
      <c r="I57" s="81"/>
      <c r="J57" s="1">
        <v>1</v>
      </c>
      <c r="K57" s="113">
        <v>3290</v>
      </c>
      <c r="L57" s="9" t="s">
        <v>2461</v>
      </c>
    </row>
    <row r="58" spans="1:14" ht="18">
      <c r="A58" s="108">
        <v>21</v>
      </c>
      <c r="B58" s="46">
        <v>20566</v>
      </c>
      <c r="C58" s="47" t="s">
        <v>1019</v>
      </c>
      <c r="D58" s="36" t="s">
        <v>1018</v>
      </c>
      <c r="E58" s="9" t="s">
        <v>51</v>
      </c>
      <c r="F58" s="9" t="s">
        <v>645</v>
      </c>
      <c r="G58" s="81"/>
      <c r="H58" s="81"/>
      <c r="I58" s="81"/>
      <c r="J58" s="1">
        <v>1</v>
      </c>
      <c r="K58" s="105">
        <v>39000</v>
      </c>
      <c r="L58" s="74" t="s">
        <v>2462</v>
      </c>
      <c r="M58" s="37" t="s">
        <v>2404</v>
      </c>
      <c r="N58" s="264" t="s">
        <v>2409</v>
      </c>
    </row>
    <row r="59" spans="1:14" ht="18">
      <c r="A59" s="108">
        <v>22</v>
      </c>
      <c r="B59" s="145" t="s">
        <v>2782</v>
      </c>
      <c r="C59" s="146" t="s">
        <v>2783</v>
      </c>
      <c r="D59" s="146" t="s">
        <v>2736</v>
      </c>
      <c r="E59" s="108" t="s">
        <v>51</v>
      </c>
      <c r="F59" s="108" t="s">
        <v>40</v>
      </c>
      <c r="G59" s="108">
        <v>1</v>
      </c>
      <c r="H59" s="108"/>
      <c r="I59" s="108"/>
      <c r="J59" s="108"/>
      <c r="K59" s="284">
        <v>3990</v>
      </c>
      <c r="L59" s="74" t="s">
        <v>2930</v>
      </c>
      <c r="M59" s="37"/>
      <c r="N59" s="264"/>
    </row>
    <row r="60" spans="1:14" ht="18">
      <c r="A60" s="108">
        <v>23</v>
      </c>
      <c r="B60" s="46" t="s">
        <v>2247</v>
      </c>
      <c r="C60" s="35" t="s">
        <v>2248</v>
      </c>
      <c r="D60" s="36" t="s">
        <v>2249</v>
      </c>
      <c r="E60" s="9" t="s">
        <v>36</v>
      </c>
      <c r="F60" s="9" t="s">
        <v>40</v>
      </c>
      <c r="G60" s="4"/>
      <c r="H60" s="4"/>
      <c r="I60" s="4"/>
      <c r="J60" s="4">
        <v>1</v>
      </c>
      <c r="K60" s="113">
        <v>23200</v>
      </c>
      <c r="L60" s="108"/>
      <c r="M60" s="282"/>
    </row>
    <row r="61" spans="1:14" ht="18">
      <c r="A61" s="108">
        <v>24</v>
      </c>
      <c r="B61" s="46" t="s">
        <v>2250</v>
      </c>
      <c r="C61" s="89" t="s">
        <v>2251</v>
      </c>
      <c r="D61" s="36" t="s">
        <v>2252</v>
      </c>
      <c r="E61" s="9" t="s">
        <v>36</v>
      </c>
      <c r="F61" s="9" t="s">
        <v>63</v>
      </c>
      <c r="G61" s="4"/>
      <c r="H61" s="4"/>
      <c r="I61" s="4"/>
      <c r="J61" s="4">
        <v>2</v>
      </c>
      <c r="K61" s="113">
        <v>27200</v>
      </c>
      <c r="L61" s="108"/>
      <c r="M61" s="282"/>
    </row>
    <row r="62" spans="1:14" ht="18">
      <c r="A62" s="108">
        <v>25</v>
      </c>
      <c r="B62" s="55" t="s">
        <v>2093</v>
      </c>
      <c r="C62" s="56" t="s">
        <v>2253</v>
      </c>
      <c r="D62" s="57" t="s">
        <v>2254</v>
      </c>
      <c r="E62" s="58" t="s">
        <v>36</v>
      </c>
      <c r="F62" s="179" t="s">
        <v>40</v>
      </c>
      <c r="G62" s="81"/>
      <c r="H62" s="81"/>
      <c r="I62" s="81"/>
      <c r="J62" s="81">
        <v>1</v>
      </c>
      <c r="K62" s="180">
        <v>3683</v>
      </c>
      <c r="L62" s="249"/>
      <c r="M62" s="282"/>
    </row>
    <row r="63" spans="1:14" ht="18">
      <c r="A63" s="108">
        <v>26</v>
      </c>
      <c r="B63" s="46" t="s">
        <v>2255</v>
      </c>
      <c r="C63" s="35" t="s">
        <v>2256</v>
      </c>
      <c r="D63" s="36" t="s">
        <v>2257</v>
      </c>
      <c r="E63" s="9" t="s">
        <v>36</v>
      </c>
      <c r="F63" s="9" t="s">
        <v>40</v>
      </c>
      <c r="G63" s="4"/>
      <c r="H63" s="4"/>
      <c r="I63" s="4"/>
      <c r="J63" s="4">
        <v>1</v>
      </c>
      <c r="K63" s="113">
        <v>18000</v>
      </c>
      <c r="L63" s="9"/>
      <c r="M63" s="282"/>
    </row>
    <row r="64" spans="1:14" ht="18">
      <c r="A64" s="108">
        <v>27</v>
      </c>
      <c r="B64" s="46" t="s">
        <v>2260</v>
      </c>
      <c r="C64" s="36" t="s">
        <v>2261</v>
      </c>
      <c r="D64" s="36" t="s">
        <v>2262</v>
      </c>
      <c r="E64" s="9" t="s">
        <v>36</v>
      </c>
      <c r="F64" s="9" t="s">
        <v>40</v>
      </c>
      <c r="G64" s="4"/>
      <c r="H64" s="4"/>
      <c r="I64" s="4"/>
      <c r="J64" s="4">
        <v>1</v>
      </c>
      <c r="K64" s="115">
        <v>5400</v>
      </c>
      <c r="L64" s="9"/>
      <c r="M64" s="282"/>
    </row>
    <row r="65" spans="1:13" ht="18">
      <c r="A65" s="205"/>
      <c r="B65" s="205"/>
      <c r="C65" s="206"/>
      <c r="D65" s="206" t="s">
        <v>2960</v>
      </c>
      <c r="E65" s="205"/>
      <c r="F65" s="171" t="s">
        <v>1708</v>
      </c>
      <c r="G65" s="171">
        <f>SUM(G59, G31:G45, G6:G19)</f>
        <v>21</v>
      </c>
      <c r="H65" s="171"/>
      <c r="I65" s="171"/>
      <c r="J65" s="171">
        <f>SUM(J57:J64, J31:J44, J6:J19)</f>
        <v>25</v>
      </c>
      <c r="K65" s="201"/>
      <c r="L65" s="205"/>
    </row>
    <row r="66" spans="1:13" ht="10.5" customHeight="1">
      <c r="A66" s="271"/>
      <c r="B66" s="272"/>
      <c r="C66" s="64"/>
      <c r="D66" s="65"/>
      <c r="E66" s="66"/>
      <c r="F66" s="66"/>
      <c r="G66" s="273"/>
      <c r="H66" s="273"/>
      <c r="I66" s="273"/>
      <c r="J66" s="273"/>
      <c r="K66" s="141"/>
      <c r="L66" s="66"/>
      <c r="M66" s="37"/>
    </row>
    <row r="67" spans="1:13" ht="18">
      <c r="A67" s="59"/>
      <c r="B67" s="274"/>
      <c r="C67" s="60"/>
      <c r="D67" s="61"/>
      <c r="E67" s="62"/>
      <c r="F67" s="62"/>
      <c r="G67" s="38"/>
      <c r="H67" s="38"/>
      <c r="I67" s="38"/>
      <c r="J67" s="38"/>
      <c r="K67" s="275"/>
      <c r="L67" s="62"/>
      <c r="M67" s="37"/>
    </row>
    <row r="68" spans="1:13" ht="18">
      <c r="A68" s="59"/>
      <c r="B68" s="274"/>
      <c r="C68" s="60"/>
      <c r="D68" s="61"/>
      <c r="E68" s="62"/>
      <c r="F68" s="62"/>
      <c r="G68" s="38"/>
      <c r="H68" s="38"/>
      <c r="I68" s="38"/>
      <c r="J68" s="38"/>
      <c r="K68" s="275"/>
      <c r="L68" s="62"/>
      <c r="M68" s="37"/>
    </row>
  </sheetData>
  <mergeCells count="25">
    <mergeCell ref="A26:L26"/>
    <mergeCell ref="A27:L27"/>
    <mergeCell ref="A28:L28"/>
    <mergeCell ref="D29:D30"/>
    <mergeCell ref="E29:E30"/>
    <mergeCell ref="F29:J29"/>
    <mergeCell ref="K29:K30"/>
    <mergeCell ref="L29:L30"/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52:L52"/>
    <mergeCell ref="A53:L53"/>
    <mergeCell ref="A54:L54"/>
    <mergeCell ref="D55:D56"/>
    <mergeCell ref="E55:E56"/>
    <mergeCell ref="F55:J55"/>
    <mergeCell ref="K55:K56"/>
    <mergeCell ref="L55:L56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P82"/>
  <sheetViews>
    <sheetView topLeftCell="A43" zoomScaleNormal="100" workbookViewId="0">
      <selection activeCell="I47" sqref="I47"/>
    </sheetView>
  </sheetViews>
  <sheetFormatPr defaultRowHeight="14.25"/>
  <cols>
    <col min="1" max="1" width="4" customWidth="1"/>
    <col min="2" max="2" width="10.73046875" customWidth="1"/>
    <col min="3" max="3" width="22" bestFit="1" customWidth="1"/>
    <col min="4" max="4" width="31.2656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2560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30">
        <v>1</v>
      </c>
      <c r="B6" s="34" t="s">
        <v>1593</v>
      </c>
      <c r="C6" s="35" t="s">
        <v>1594</v>
      </c>
      <c r="D6" s="36" t="s">
        <v>1492</v>
      </c>
      <c r="E6" s="9" t="s">
        <v>51</v>
      </c>
      <c r="F6" s="9" t="s">
        <v>43</v>
      </c>
      <c r="G6" s="81">
        <v>1</v>
      </c>
      <c r="H6" s="81"/>
      <c r="I6" s="81"/>
      <c r="J6" s="1"/>
      <c r="K6" s="88">
        <v>3600</v>
      </c>
      <c r="L6" s="9"/>
    </row>
    <row r="7" spans="1:13" ht="18">
      <c r="A7" s="30">
        <v>2</v>
      </c>
      <c r="B7" s="46" t="s">
        <v>1499</v>
      </c>
      <c r="C7" s="35" t="s">
        <v>1597</v>
      </c>
      <c r="D7" s="36" t="s">
        <v>1596</v>
      </c>
      <c r="E7" s="9" t="s">
        <v>36</v>
      </c>
      <c r="F7" s="9" t="s">
        <v>43</v>
      </c>
      <c r="G7" s="81">
        <v>1</v>
      </c>
      <c r="H7" s="81"/>
      <c r="I7" s="81"/>
      <c r="J7" s="1"/>
      <c r="K7" s="70">
        <v>32100</v>
      </c>
      <c r="L7" s="9" t="s">
        <v>1501</v>
      </c>
    </row>
    <row r="8" spans="1:13" ht="18">
      <c r="A8" s="30">
        <v>3</v>
      </c>
      <c r="B8" s="46">
        <v>18666</v>
      </c>
      <c r="C8" s="35" t="s">
        <v>1599</v>
      </c>
      <c r="D8" s="36" t="s">
        <v>1598</v>
      </c>
      <c r="E8" s="9" t="s">
        <v>36</v>
      </c>
      <c r="F8" s="9" t="s">
        <v>43</v>
      </c>
      <c r="G8" s="81">
        <v>1</v>
      </c>
      <c r="H8" s="81"/>
      <c r="I8" s="81"/>
      <c r="J8" s="1"/>
      <c r="K8" s="70">
        <v>40660</v>
      </c>
      <c r="L8" s="9" t="s">
        <v>1501</v>
      </c>
    </row>
    <row r="9" spans="1:13" ht="18">
      <c r="A9" s="30">
        <v>4</v>
      </c>
      <c r="B9" s="46">
        <v>18666</v>
      </c>
      <c r="C9" s="35" t="s">
        <v>1600</v>
      </c>
      <c r="D9" s="36" t="s">
        <v>1500</v>
      </c>
      <c r="E9" s="9" t="s">
        <v>36</v>
      </c>
      <c r="F9" s="9" t="s">
        <v>43</v>
      </c>
      <c r="G9" s="81">
        <v>1</v>
      </c>
      <c r="H9" s="81"/>
      <c r="I9" s="81"/>
      <c r="J9" s="1"/>
      <c r="K9" s="70">
        <v>25680</v>
      </c>
      <c r="L9" s="9">
        <v>511</v>
      </c>
    </row>
    <row r="10" spans="1:13" ht="18">
      <c r="A10" s="30"/>
      <c r="B10" s="46"/>
      <c r="C10" s="35"/>
      <c r="D10" s="36" t="s">
        <v>2861</v>
      </c>
      <c r="E10" s="9"/>
      <c r="F10" s="9"/>
      <c r="G10" s="81"/>
      <c r="H10" s="81"/>
      <c r="I10" s="81"/>
      <c r="J10" s="1"/>
      <c r="K10" s="70"/>
      <c r="L10" s="9"/>
    </row>
    <row r="11" spans="1:13" ht="18">
      <c r="A11" s="30">
        <v>5</v>
      </c>
      <c r="B11" s="103" t="s">
        <v>1499</v>
      </c>
      <c r="C11" s="35" t="s">
        <v>1502</v>
      </c>
      <c r="D11" s="36" t="s">
        <v>1503</v>
      </c>
      <c r="E11" s="9" t="s">
        <v>39</v>
      </c>
      <c r="F11" s="9" t="s">
        <v>43</v>
      </c>
      <c r="G11" s="81">
        <v>1</v>
      </c>
      <c r="H11" s="81"/>
      <c r="I11" s="81"/>
      <c r="J11" s="1"/>
      <c r="K11" s="70">
        <v>40660</v>
      </c>
      <c r="L11" s="9" t="s">
        <v>1501</v>
      </c>
    </row>
    <row r="12" spans="1:13" ht="18">
      <c r="A12" s="30">
        <v>6</v>
      </c>
      <c r="B12" s="103" t="s">
        <v>1499</v>
      </c>
      <c r="C12" s="35" t="s">
        <v>1504</v>
      </c>
      <c r="D12" s="36" t="s">
        <v>1500</v>
      </c>
      <c r="E12" s="9" t="s">
        <v>39</v>
      </c>
      <c r="F12" s="9" t="s">
        <v>43</v>
      </c>
      <c r="G12" s="81">
        <v>1</v>
      </c>
      <c r="H12" s="81"/>
      <c r="I12" s="81"/>
      <c r="J12" s="1"/>
      <c r="K12" s="70">
        <v>25680</v>
      </c>
      <c r="L12" s="9">
        <v>511</v>
      </c>
    </row>
    <row r="13" spans="1:13" ht="18">
      <c r="A13" s="30">
        <v>7</v>
      </c>
      <c r="B13" s="46">
        <v>18728</v>
      </c>
      <c r="C13" s="89" t="s">
        <v>1678</v>
      </c>
      <c r="D13" s="36" t="s">
        <v>1677</v>
      </c>
      <c r="E13" s="9" t="s">
        <v>36</v>
      </c>
      <c r="F13" s="9" t="s">
        <v>858</v>
      </c>
      <c r="G13" s="81">
        <v>5</v>
      </c>
      <c r="H13" s="81"/>
      <c r="I13" s="81"/>
      <c r="J13" s="1"/>
      <c r="K13" s="70">
        <v>17300</v>
      </c>
      <c r="L13" s="9" t="s">
        <v>1501</v>
      </c>
    </row>
    <row r="14" spans="1:13" ht="18">
      <c r="A14" s="30">
        <v>8</v>
      </c>
      <c r="B14" s="46">
        <v>18728</v>
      </c>
      <c r="C14" s="35" t="s">
        <v>1676</v>
      </c>
      <c r="D14" s="36" t="s">
        <v>1675</v>
      </c>
      <c r="E14" s="9" t="s">
        <v>36</v>
      </c>
      <c r="F14" s="9" t="s">
        <v>43</v>
      </c>
      <c r="G14" s="81">
        <v>1</v>
      </c>
      <c r="H14" s="81"/>
      <c r="I14" s="81"/>
      <c r="J14" s="1"/>
      <c r="K14" s="70">
        <v>35500</v>
      </c>
      <c r="L14" s="9" t="s">
        <v>1501</v>
      </c>
    </row>
    <row r="15" spans="1:13" ht="18">
      <c r="A15" s="30">
        <v>9</v>
      </c>
      <c r="B15" s="103" t="s">
        <v>1505</v>
      </c>
      <c r="C15" s="35" t="s">
        <v>1506</v>
      </c>
      <c r="D15" s="36" t="s">
        <v>1500</v>
      </c>
      <c r="E15" s="9" t="s">
        <v>39</v>
      </c>
      <c r="F15" s="9" t="s">
        <v>43</v>
      </c>
      <c r="G15" s="81">
        <v>1</v>
      </c>
      <c r="H15" s="81"/>
      <c r="I15" s="81"/>
      <c r="J15" s="1"/>
      <c r="K15" s="70">
        <v>35500</v>
      </c>
      <c r="L15" s="9">
        <v>512</v>
      </c>
    </row>
    <row r="16" spans="1:13" ht="18">
      <c r="A16" s="30">
        <v>10</v>
      </c>
      <c r="B16" s="46">
        <v>19568</v>
      </c>
      <c r="C16" s="35" t="s">
        <v>1608</v>
      </c>
      <c r="D16" s="36" t="s">
        <v>1609</v>
      </c>
      <c r="E16" s="9" t="s">
        <v>36</v>
      </c>
      <c r="F16" s="9" t="s">
        <v>40</v>
      </c>
      <c r="G16" s="81">
        <v>1</v>
      </c>
      <c r="H16" s="81"/>
      <c r="I16" s="81"/>
      <c r="J16" s="1"/>
      <c r="K16" s="162">
        <v>3500</v>
      </c>
      <c r="L16" s="9"/>
    </row>
    <row r="17" spans="1:13" ht="18">
      <c r="A17" s="30">
        <v>11</v>
      </c>
      <c r="B17" s="9" t="s">
        <v>1612</v>
      </c>
      <c r="C17" s="35" t="s">
        <v>1611</v>
      </c>
      <c r="D17" s="47" t="s">
        <v>1610</v>
      </c>
      <c r="E17" s="9" t="s">
        <v>36</v>
      </c>
      <c r="F17" s="9" t="s">
        <v>40</v>
      </c>
      <c r="G17" s="81">
        <v>1</v>
      </c>
      <c r="H17" s="81"/>
      <c r="I17" s="81"/>
      <c r="J17" s="1"/>
      <c r="K17" s="113">
        <v>5000</v>
      </c>
      <c r="L17" s="9"/>
    </row>
    <row r="18" spans="1:13" ht="18">
      <c r="A18" s="30">
        <v>12</v>
      </c>
      <c r="B18" s="248" t="s">
        <v>2233</v>
      </c>
      <c r="C18" s="56" t="s">
        <v>2234</v>
      </c>
      <c r="D18" s="57" t="s">
        <v>2235</v>
      </c>
      <c r="E18" s="58" t="s">
        <v>36</v>
      </c>
      <c r="F18" s="58" t="s">
        <v>40</v>
      </c>
      <c r="G18" s="81">
        <v>1</v>
      </c>
      <c r="H18" s="81"/>
      <c r="I18" s="81"/>
      <c r="J18" s="163"/>
      <c r="K18" s="72">
        <v>9500</v>
      </c>
      <c r="L18" s="9"/>
    </row>
    <row r="19" spans="1:13" ht="18">
      <c r="A19" s="30">
        <v>13</v>
      </c>
      <c r="B19" s="34">
        <v>40736</v>
      </c>
      <c r="C19" s="35" t="s">
        <v>2787</v>
      </c>
      <c r="D19" s="36" t="s">
        <v>2788</v>
      </c>
      <c r="E19" s="9" t="s">
        <v>36</v>
      </c>
      <c r="F19" s="9" t="s">
        <v>1423</v>
      </c>
      <c r="G19" s="4">
        <v>1</v>
      </c>
      <c r="H19" s="39"/>
      <c r="I19" s="39"/>
      <c r="J19" s="39"/>
      <c r="K19" s="307">
        <v>3000</v>
      </c>
      <c r="L19" s="9">
        <v>323</v>
      </c>
    </row>
    <row r="20" spans="1:13" ht="18">
      <c r="A20" s="30">
        <v>14</v>
      </c>
      <c r="B20" s="46" t="s">
        <v>459</v>
      </c>
      <c r="C20" s="36" t="s">
        <v>1681</v>
      </c>
      <c r="D20" s="36" t="s">
        <v>1682</v>
      </c>
      <c r="E20" s="9" t="s">
        <v>51</v>
      </c>
      <c r="F20" s="9" t="s">
        <v>63</v>
      </c>
      <c r="G20" s="81">
        <v>2</v>
      </c>
      <c r="H20" s="4"/>
      <c r="I20" s="4"/>
      <c r="J20" s="4"/>
      <c r="K20" s="113">
        <v>19900</v>
      </c>
      <c r="L20" s="108"/>
    </row>
    <row r="21" spans="1:13" ht="18">
      <c r="A21" s="30">
        <v>15</v>
      </c>
      <c r="B21" s="46" t="s">
        <v>459</v>
      </c>
      <c r="C21" s="36" t="s">
        <v>1621</v>
      </c>
      <c r="D21" s="36" t="s">
        <v>1622</v>
      </c>
      <c r="E21" s="9" t="s">
        <v>51</v>
      </c>
      <c r="F21" s="9" t="s">
        <v>40</v>
      </c>
      <c r="G21" s="81">
        <v>1</v>
      </c>
      <c r="H21" s="4"/>
      <c r="I21" s="4"/>
      <c r="J21" s="4"/>
      <c r="K21" s="113">
        <v>19990</v>
      </c>
      <c r="L21" s="80"/>
    </row>
    <row r="22" spans="1:13" ht="18">
      <c r="A22" s="30">
        <v>16</v>
      </c>
      <c r="B22" s="46" t="s">
        <v>459</v>
      </c>
      <c r="C22" s="36" t="s">
        <v>1623</v>
      </c>
      <c r="D22" s="36" t="s">
        <v>1624</v>
      </c>
      <c r="E22" s="9" t="s">
        <v>51</v>
      </c>
      <c r="F22" s="9" t="s">
        <v>40</v>
      </c>
      <c r="G22" s="81">
        <v>1</v>
      </c>
      <c r="H22" s="4"/>
      <c r="I22" s="4"/>
      <c r="J22" s="4"/>
      <c r="K22" s="113">
        <v>22900</v>
      </c>
      <c r="L22" s="80"/>
    </row>
    <row r="23" spans="1:13" ht="18">
      <c r="A23" s="30">
        <v>17</v>
      </c>
      <c r="B23" s="46" t="s">
        <v>459</v>
      </c>
      <c r="C23" s="47" t="s">
        <v>1625</v>
      </c>
      <c r="D23" s="36" t="s">
        <v>1626</v>
      </c>
      <c r="E23" s="9" t="s">
        <v>51</v>
      </c>
      <c r="F23" s="9" t="s">
        <v>63</v>
      </c>
      <c r="G23" s="81">
        <v>2</v>
      </c>
      <c r="H23" s="4"/>
      <c r="I23" s="4"/>
      <c r="J23" s="4"/>
      <c r="K23" s="115">
        <v>25755</v>
      </c>
      <c r="L23" s="80"/>
    </row>
    <row r="24" spans="1:13" ht="18">
      <c r="A24" s="30">
        <v>18</v>
      </c>
      <c r="B24" s="46">
        <v>20461</v>
      </c>
      <c r="C24" s="36" t="s">
        <v>1627</v>
      </c>
      <c r="D24" s="36" t="s">
        <v>1522</v>
      </c>
      <c r="E24" s="9" t="s">
        <v>39</v>
      </c>
      <c r="F24" s="9" t="s">
        <v>40</v>
      </c>
      <c r="G24" s="81">
        <v>1</v>
      </c>
      <c r="H24" s="81"/>
      <c r="I24" s="81"/>
      <c r="J24" s="1"/>
      <c r="K24" s="115">
        <v>60000</v>
      </c>
      <c r="L24" s="9" t="s">
        <v>1367</v>
      </c>
    </row>
    <row r="25" spans="1:13" ht="18">
      <c r="A25" s="30">
        <v>19</v>
      </c>
      <c r="B25" s="46">
        <v>20465</v>
      </c>
      <c r="C25" s="36" t="s">
        <v>1602</v>
      </c>
      <c r="D25" s="36" t="s">
        <v>1522</v>
      </c>
      <c r="E25" s="9" t="s">
        <v>51</v>
      </c>
      <c r="F25" s="9" t="s">
        <v>40</v>
      </c>
      <c r="G25" s="81">
        <v>1</v>
      </c>
      <c r="H25" s="81"/>
      <c r="I25" s="81"/>
      <c r="J25" s="1"/>
      <c r="K25" s="115">
        <v>60000</v>
      </c>
      <c r="L25" s="9" t="s">
        <v>1367</v>
      </c>
    </row>
    <row r="26" spans="1:13" ht="18">
      <c r="A26" s="30">
        <v>20</v>
      </c>
      <c r="B26" s="112" t="s">
        <v>1523</v>
      </c>
      <c r="C26" s="35" t="s">
        <v>1628</v>
      </c>
      <c r="D26" s="36" t="s">
        <v>1524</v>
      </c>
      <c r="E26" s="9" t="s">
        <v>36</v>
      </c>
      <c r="F26" s="9" t="s">
        <v>40</v>
      </c>
      <c r="G26" s="81">
        <v>1</v>
      </c>
      <c r="H26" s="81"/>
      <c r="I26" s="81"/>
      <c r="J26" s="1"/>
      <c r="K26" s="71">
        <v>4500</v>
      </c>
      <c r="L26" s="9"/>
    </row>
    <row r="27" spans="1:13" ht="10.5" customHeight="1">
      <c r="A27" s="271"/>
      <c r="B27" s="272"/>
      <c r="C27" s="64"/>
      <c r="D27" s="65"/>
      <c r="E27" s="66"/>
      <c r="F27" s="66"/>
      <c r="G27" s="273"/>
      <c r="H27" s="273"/>
      <c r="I27" s="273"/>
      <c r="J27" s="273"/>
      <c r="K27" s="141"/>
      <c r="L27" s="66"/>
      <c r="M27" s="37"/>
    </row>
    <row r="28" spans="1:13" ht="18">
      <c r="A28" s="59"/>
      <c r="B28" s="274"/>
      <c r="C28" s="60"/>
      <c r="D28" s="61"/>
      <c r="E28" s="62"/>
      <c r="F28" s="62"/>
      <c r="G28" s="38"/>
      <c r="H28" s="38"/>
      <c r="I28" s="38"/>
      <c r="J28" s="38"/>
      <c r="K28" s="275"/>
      <c r="L28" s="62"/>
      <c r="M28" s="37"/>
    </row>
    <row r="29" spans="1:13" ht="18">
      <c r="A29" s="59"/>
      <c r="B29" s="274"/>
      <c r="C29" s="60"/>
      <c r="D29" s="61"/>
      <c r="E29" s="62"/>
      <c r="F29" s="62"/>
      <c r="G29" s="38"/>
      <c r="H29" s="38"/>
      <c r="I29" s="38"/>
      <c r="J29" s="38"/>
      <c r="K29" s="275"/>
      <c r="L29" s="62"/>
      <c r="M29" s="37"/>
    </row>
    <row r="30" spans="1:13" ht="12.75" customHeight="1">
      <c r="A30" s="59"/>
      <c r="B30" s="274"/>
      <c r="C30" s="60"/>
      <c r="D30" s="61"/>
      <c r="E30" s="62"/>
      <c r="F30" s="62"/>
      <c r="G30" s="38"/>
      <c r="H30" s="38"/>
      <c r="I30" s="38"/>
      <c r="J30" s="38"/>
      <c r="K30" s="275"/>
      <c r="L30" s="62"/>
      <c r="M30" s="37"/>
    </row>
    <row r="31" spans="1:13" ht="18">
      <c r="A31" s="59"/>
      <c r="B31" s="274"/>
      <c r="C31" s="60"/>
      <c r="D31" s="61"/>
      <c r="E31" s="62"/>
      <c r="F31" s="62"/>
      <c r="G31" s="38"/>
      <c r="H31" s="38"/>
      <c r="I31" s="38"/>
      <c r="J31" s="38"/>
      <c r="K31" s="275"/>
      <c r="L31" s="62"/>
      <c r="M31" s="37"/>
    </row>
    <row r="32" spans="1:13" ht="18">
      <c r="A32" s="59"/>
      <c r="B32" s="274"/>
      <c r="C32" s="60"/>
      <c r="D32" s="61"/>
      <c r="E32" s="62"/>
      <c r="F32" s="62"/>
      <c r="G32" s="38"/>
      <c r="H32" s="38"/>
      <c r="I32" s="38"/>
      <c r="J32" s="38"/>
      <c r="K32" s="275"/>
      <c r="L32" s="62"/>
      <c r="M32" s="37"/>
    </row>
    <row r="34" spans="1:13" ht="18">
      <c r="A34" s="353" t="s">
        <v>0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</row>
    <row r="35" spans="1:13" ht="18">
      <c r="A35" s="353" t="s">
        <v>2560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</row>
    <row r="36" spans="1:13" ht="18">
      <c r="A36" s="354" t="s">
        <v>2554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</row>
    <row r="37" spans="1:13" ht="18">
      <c r="A37" s="10" t="s">
        <v>1</v>
      </c>
      <c r="B37" s="26" t="s">
        <v>2</v>
      </c>
      <c r="C37" s="11" t="s">
        <v>3</v>
      </c>
      <c r="D37" s="355" t="s">
        <v>4</v>
      </c>
      <c r="E37" s="355" t="s">
        <v>654</v>
      </c>
      <c r="F37" s="357" t="s">
        <v>5</v>
      </c>
      <c r="G37" s="358"/>
      <c r="H37" s="358"/>
      <c r="I37" s="358"/>
      <c r="J37" s="359"/>
      <c r="K37" s="360" t="s">
        <v>9</v>
      </c>
      <c r="L37" s="355" t="s">
        <v>6</v>
      </c>
    </row>
    <row r="38" spans="1:13" ht="18">
      <c r="A38" s="12"/>
      <c r="B38" s="27" t="s">
        <v>7</v>
      </c>
      <c r="C38" s="13" t="s">
        <v>8</v>
      </c>
      <c r="D38" s="356"/>
      <c r="E38" s="356"/>
      <c r="F38" s="8" t="s">
        <v>32</v>
      </c>
      <c r="G38" s="8" t="s">
        <v>33</v>
      </c>
      <c r="H38" s="8" t="s">
        <v>34</v>
      </c>
      <c r="I38" s="8" t="s">
        <v>35</v>
      </c>
      <c r="J38" s="21" t="s">
        <v>37</v>
      </c>
      <c r="K38" s="361"/>
      <c r="L38" s="356"/>
    </row>
    <row r="39" spans="1:13" ht="18">
      <c r="A39" s="30">
        <v>21</v>
      </c>
      <c r="B39" s="112" t="s">
        <v>1629</v>
      </c>
      <c r="C39" s="89" t="s">
        <v>1630</v>
      </c>
      <c r="D39" s="36" t="s">
        <v>1631</v>
      </c>
      <c r="E39" s="9" t="s">
        <v>36</v>
      </c>
      <c r="F39" s="9" t="s">
        <v>256</v>
      </c>
      <c r="G39" s="81">
        <v>9</v>
      </c>
      <c r="H39" s="4"/>
      <c r="I39" s="4"/>
      <c r="J39" s="4"/>
      <c r="K39" s="71">
        <v>9000</v>
      </c>
      <c r="L39" s="9"/>
    </row>
    <row r="40" spans="1:13" ht="18">
      <c r="A40" s="30">
        <v>22</v>
      </c>
      <c r="B40" s="34">
        <v>41775</v>
      </c>
      <c r="C40" s="232"/>
      <c r="D40" s="57" t="s">
        <v>2859</v>
      </c>
      <c r="E40" s="9" t="s">
        <v>36</v>
      </c>
      <c r="F40" s="58" t="s">
        <v>45</v>
      </c>
      <c r="G40" s="81">
        <v>1</v>
      </c>
      <c r="H40" s="39"/>
      <c r="I40" s="39"/>
      <c r="J40" s="39"/>
      <c r="K40" s="70">
        <v>17900</v>
      </c>
      <c r="L40" s="9" t="s">
        <v>2860</v>
      </c>
    </row>
    <row r="41" spans="1:13" ht="18">
      <c r="A41" s="30">
        <v>23</v>
      </c>
      <c r="B41" s="34" t="s">
        <v>1635</v>
      </c>
      <c r="C41" s="35" t="s">
        <v>1636</v>
      </c>
      <c r="D41" s="36" t="s">
        <v>1637</v>
      </c>
      <c r="E41" s="9" t="s">
        <v>36</v>
      </c>
      <c r="F41" s="9" t="s">
        <v>43</v>
      </c>
      <c r="G41" s="81">
        <v>1</v>
      </c>
      <c r="H41" s="4"/>
      <c r="I41" s="4"/>
      <c r="J41" s="4"/>
      <c r="K41" s="71">
        <v>21990</v>
      </c>
      <c r="L41" s="9">
        <v>711</v>
      </c>
    </row>
    <row r="42" spans="1:13" ht="18">
      <c r="A42" s="30"/>
      <c r="B42" s="34">
        <v>41897</v>
      </c>
      <c r="C42" s="232"/>
      <c r="D42" s="57" t="s">
        <v>2858</v>
      </c>
      <c r="E42" s="9" t="s">
        <v>36</v>
      </c>
      <c r="F42" s="58" t="s">
        <v>45</v>
      </c>
      <c r="G42" s="81">
        <v>1</v>
      </c>
      <c r="H42" s="39"/>
      <c r="I42" s="39"/>
      <c r="J42" s="39"/>
      <c r="K42" s="70">
        <v>5000</v>
      </c>
      <c r="L42" s="9" t="s">
        <v>2803</v>
      </c>
    </row>
    <row r="43" spans="1:13" ht="18">
      <c r="A43" s="30">
        <v>24</v>
      </c>
      <c r="B43" s="46" t="s">
        <v>1529</v>
      </c>
      <c r="C43" s="35" t="s">
        <v>1530</v>
      </c>
      <c r="D43" s="36" t="s">
        <v>1531</v>
      </c>
      <c r="E43" s="9" t="s">
        <v>36</v>
      </c>
      <c r="F43" s="9" t="s">
        <v>45</v>
      </c>
      <c r="G43" s="81">
        <v>1</v>
      </c>
      <c r="H43" s="4"/>
      <c r="I43" s="4"/>
      <c r="J43" s="4"/>
      <c r="K43" s="71">
        <v>7000</v>
      </c>
      <c r="L43" s="9" t="s">
        <v>1367</v>
      </c>
    </row>
    <row r="44" spans="1:13" ht="18">
      <c r="A44" s="30">
        <v>25</v>
      </c>
      <c r="B44" s="80" t="s">
        <v>1554</v>
      </c>
      <c r="C44" s="139" t="s">
        <v>1640</v>
      </c>
      <c r="D44" s="84" t="s">
        <v>1641</v>
      </c>
      <c r="E44" s="80" t="s">
        <v>36</v>
      </c>
      <c r="F44" s="81" t="s">
        <v>1642</v>
      </c>
      <c r="G44" s="81">
        <v>1</v>
      </c>
      <c r="H44" s="81"/>
      <c r="I44" s="81"/>
      <c r="J44" s="1"/>
      <c r="K44" s="134">
        <v>20330</v>
      </c>
      <c r="L44" s="80" t="s">
        <v>1473</v>
      </c>
      <c r="M44" s="264" t="s">
        <v>2409</v>
      </c>
    </row>
    <row r="45" spans="1:13" ht="18">
      <c r="A45" s="30">
        <v>26</v>
      </c>
      <c r="B45" s="80" t="s">
        <v>1648</v>
      </c>
      <c r="C45" s="139" t="s">
        <v>1649</v>
      </c>
      <c r="D45" s="84" t="s">
        <v>2418</v>
      </c>
      <c r="E45" s="80" t="s">
        <v>51</v>
      </c>
      <c r="F45" s="81" t="s">
        <v>40</v>
      </c>
      <c r="G45" s="81">
        <v>1</v>
      </c>
      <c r="H45" s="81"/>
      <c r="I45" s="81"/>
      <c r="J45" s="1"/>
      <c r="K45" s="134">
        <v>16900</v>
      </c>
      <c r="L45" s="80" t="s">
        <v>1835</v>
      </c>
      <c r="M45" s="264" t="s">
        <v>2409</v>
      </c>
    </row>
    <row r="46" spans="1:13" ht="18">
      <c r="A46" s="30">
        <v>27</v>
      </c>
      <c r="B46" s="108" t="s">
        <v>1648</v>
      </c>
      <c r="C46" s="146" t="s">
        <v>1650</v>
      </c>
      <c r="D46" s="146" t="s">
        <v>2419</v>
      </c>
      <c r="E46" s="108" t="s">
        <v>51</v>
      </c>
      <c r="F46" s="4" t="s">
        <v>40</v>
      </c>
      <c r="G46" s="4">
        <v>1</v>
      </c>
      <c r="H46" s="4"/>
      <c r="I46" s="4"/>
      <c r="J46" s="4"/>
      <c r="K46" s="207">
        <v>5990</v>
      </c>
      <c r="L46" s="108" t="s">
        <v>1835</v>
      </c>
      <c r="M46" s="264" t="s">
        <v>2409</v>
      </c>
    </row>
    <row r="47" spans="1:13" ht="18">
      <c r="A47" s="30">
        <v>28</v>
      </c>
      <c r="B47" s="58" t="s">
        <v>2678</v>
      </c>
      <c r="C47" s="56" t="s">
        <v>2855</v>
      </c>
      <c r="D47" s="56" t="s">
        <v>2856</v>
      </c>
      <c r="E47" s="58" t="s">
        <v>36</v>
      </c>
      <c r="F47" s="58" t="s">
        <v>45</v>
      </c>
      <c r="G47" s="58">
        <v>1</v>
      </c>
      <c r="H47" s="58"/>
      <c r="I47" s="58"/>
      <c r="J47" s="58"/>
      <c r="K47" s="164">
        <v>3900</v>
      </c>
      <c r="L47" s="58" t="s">
        <v>2857</v>
      </c>
      <c r="M47" s="264"/>
    </row>
    <row r="48" spans="1:13" ht="18">
      <c r="A48" s="30">
        <v>29</v>
      </c>
      <c r="B48" s="108" t="s">
        <v>1651</v>
      </c>
      <c r="C48" s="146" t="s">
        <v>1652</v>
      </c>
      <c r="D48" s="146" t="s">
        <v>2420</v>
      </c>
      <c r="E48" s="108" t="s">
        <v>36</v>
      </c>
      <c r="F48" s="4" t="s">
        <v>45</v>
      </c>
      <c r="G48" s="4">
        <v>1</v>
      </c>
      <c r="H48" s="4"/>
      <c r="I48" s="4"/>
      <c r="J48" s="4"/>
      <c r="K48" s="207">
        <v>5800</v>
      </c>
      <c r="L48" s="108" t="s">
        <v>1836</v>
      </c>
      <c r="M48" s="264" t="s">
        <v>2409</v>
      </c>
    </row>
    <row r="49" spans="1:16" ht="18">
      <c r="A49" s="30">
        <v>30</v>
      </c>
      <c r="B49" s="108" t="s">
        <v>1653</v>
      </c>
      <c r="C49" s="146" t="s">
        <v>1654</v>
      </c>
      <c r="D49" s="146" t="s">
        <v>1655</v>
      </c>
      <c r="E49" s="108" t="s">
        <v>51</v>
      </c>
      <c r="F49" s="4" t="s">
        <v>481</v>
      </c>
      <c r="G49" s="4">
        <v>1</v>
      </c>
      <c r="H49" s="4"/>
      <c r="I49" s="4"/>
      <c r="J49" s="4"/>
      <c r="K49" s="207">
        <v>17000</v>
      </c>
      <c r="L49" s="108"/>
    </row>
    <row r="50" spans="1:16" ht="18">
      <c r="A50" s="30">
        <v>31</v>
      </c>
      <c r="B50" s="80" t="s">
        <v>1653</v>
      </c>
      <c r="C50" s="139" t="s">
        <v>2244</v>
      </c>
      <c r="D50" s="137" t="s">
        <v>2421</v>
      </c>
      <c r="E50" s="80" t="s">
        <v>51</v>
      </c>
      <c r="F50" s="81" t="s">
        <v>40</v>
      </c>
      <c r="G50" s="81">
        <v>1</v>
      </c>
      <c r="H50" s="81"/>
      <c r="I50" s="81"/>
      <c r="J50" s="1"/>
      <c r="K50" s="134">
        <v>25000</v>
      </c>
      <c r="L50" s="80"/>
      <c r="M50" s="264" t="s">
        <v>2409</v>
      </c>
    </row>
    <row r="51" spans="1:16" ht="18">
      <c r="A51" s="30">
        <v>32</v>
      </c>
      <c r="B51" s="80" t="s">
        <v>1653</v>
      </c>
      <c r="C51" s="139" t="s">
        <v>2245</v>
      </c>
      <c r="D51" s="144" t="s">
        <v>2246</v>
      </c>
      <c r="E51" s="80" t="s">
        <v>51</v>
      </c>
      <c r="F51" s="81" t="s">
        <v>40</v>
      </c>
      <c r="G51" s="81">
        <v>1</v>
      </c>
      <c r="H51" s="81"/>
      <c r="I51" s="81"/>
      <c r="J51" s="1"/>
      <c r="K51" s="134">
        <v>25000</v>
      </c>
      <c r="L51" s="80"/>
    </row>
    <row r="52" spans="1:16" ht="18">
      <c r="A52" s="30">
        <v>33</v>
      </c>
      <c r="B52" s="108" t="s">
        <v>1656</v>
      </c>
      <c r="C52" s="146" t="s">
        <v>1657</v>
      </c>
      <c r="D52" s="146" t="s">
        <v>2422</v>
      </c>
      <c r="E52" s="108" t="s">
        <v>36</v>
      </c>
      <c r="F52" s="4" t="s">
        <v>40</v>
      </c>
      <c r="G52" s="4">
        <v>1</v>
      </c>
      <c r="H52" s="4"/>
      <c r="I52" s="4"/>
      <c r="J52" s="4"/>
      <c r="K52" s="207">
        <v>16900</v>
      </c>
      <c r="L52" s="108" t="s">
        <v>1837</v>
      </c>
      <c r="M52" s="264" t="s">
        <v>2409</v>
      </c>
    </row>
    <row r="53" spans="1:16" ht="18">
      <c r="A53" s="30">
        <v>34</v>
      </c>
      <c r="B53" s="108" t="s">
        <v>1699</v>
      </c>
      <c r="C53" s="146" t="s">
        <v>1700</v>
      </c>
      <c r="D53" s="146" t="s">
        <v>2423</v>
      </c>
      <c r="E53" s="108" t="s">
        <v>36</v>
      </c>
      <c r="F53" s="4" t="s">
        <v>40</v>
      </c>
      <c r="G53" s="4">
        <v>1</v>
      </c>
      <c r="H53" s="4"/>
      <c r="I53" s="4"/>
      <c r="J53" s="4"/>
      <c r="K53" s="207">
        <v>13900</v>
      </c>
      <c r="L53" s="108" t="s">
        <v>1835</v>
      </c>
      <c r="M53" s="264" t="s">
        <v>2409</v>
      </c>
    </row>
    <row r="54" spans="1:16" ht="18">
      <c r="A54" s="30">
        <v>35</v>
      </c>
      <c r="B54" s="145" t="s">
        <v>2327</v>
      </c>
      <c r="C54" s="270" t="s">
        <v>2328</v>
      </c>
      <c r="D54" s="257" t="s">
        <v>2424</v>
      </c>
      <c r="E54" s="145" t="s">
        <v>36</v>
      </c>
      <c r="F54" s="258" t="s">
        <v>40</v>
      </c>
      <c r="G54" s="258" t="s">
        <v>2957</v>
      </c>
      <c r="H54" s="258"/>
      <c r="I54" s="258"/>
      <c r="J54" s="258"/>
      <c r="K54" s="259" t="s">
        <v>2329</v>
      </c>
      <c r="L54" s="145"/>
      <c r="M54" s="264" t="s">
        <v>2409</v>
      </c>
    </row>
    <row r="55" spans="1:16" ht="18">
      <c r="A55" s="30">
        <v>36</v>
      </c>
      <c r="B55" s="145" t="s">
        <v>2425</v>
      </c>
      <c r="C55" s="270" t="s">
        <v>2463</v>
      </c>
      <c r="D55" s="257" t="s">
        <v>2426</v>
      </c>
      <c r="E55" s="145" t="s">
        <v>51</v>
      </c>
      <c r="F55" s="258" t="s">
        <v>45</v>
      </c>
      <c r="G55" s="258" t="s">
        <v>2957</v>
      </c>
      <c r="H55" s="258"/>
      <c r="I55" s="258"/>
      <c r="J55" s="258"/>
      <c r="K55" s="259" t="s">
        <v>2427</v>
      </c>
      <c r="L55" s="145"/>
      <c r="M55" s="264" t="s">
        <v>2409</v>
      </c>
    </row>
    <row r="56" spans="1:16" ht="18">
      <c r="A56" s="30">
        <v>37</v>
      </c>
      <c r="B56" s="145" t="s">
        <v>2472</v>
      </c>
      <c r="C56" s="146" t="s">
        <v>2470</v>
      </c>
      <c r="D56" s="146" t="s">
        <v>2473</v>
      </c>
      <c r="E56" s="108" t="s">
        <v>36</v>
      </c>
      <c r="F56" s="4" t="s">
        <v>216</v>
      </c>
      <c r="G56" s="4">
        <v>1</v>
      </c>
      <c r="H56" s="4"/>
      <c r="I56" s="4"/>
      <c r="J56" s="4"/>
      <c r="K56" s="207">
        <v>13050</v>
      </c>
      <c r="L56" s="108" t="s">
        <v>2471</v>
      </c>
      <c r="M56" s="264" t="s">
        <v>2409</v>
      </c>
    </row>
    <row r="57" spans="1:16" ht="10.5" customHeight="1">
      <c r="A57" s="271"/>
      <c r="B57" s="272"/>
      <c r="C57" s="64"/>
      <c r="D57" s="65"/>
      <c r="E57" s="66"/>
      <c r="F57" s="66"/>
      <c r="G57" s="273"/>
      <c r="H57" s="273"/>
      <c r="I57" s="273"/>
      <c r="J57" s="273"/>
      <c r="K57" s="141"/>
      <c r="L57" s="66"/>
      <c r="M57" s="37"/>
    </row>
    <row r="58" spans="1:16" ht="18">
      <c r="A58" s="59"/>
      <c r="B58" s="274"/>
      <c r="C58" s="60"/>
      <c r="D58" s="61"/>
      <c r="E58" s="62"/>
      <c r="F58" s="62"/>
      <c r="G58" s="38"/>
      <c r="H58" s="38"/>
      <c r="I58" s="38"/>
      <c r="J58" s="38"/>
      <c r="K58" s="275"/>
      <c r="L58" s="62"/>
      <c r="M58" s="37"/>
    </row>
    <row r="59" spans="1:16" ht="18">
      <c r="A59" s="59"/>
      <c r="B59" s="274"/>
      <c r="C59" s="60"/>
      <c r="D59" s="61"/>
      <c r="E59" s="62"/>
      <c r="F59" s="62"/>
      <c r="G59" s="38"/>
      <c r="H59" s="38"/>
      <c r="I59" s="38"/>
      <c r="J59" s="38"/>
      <c r="K59" s="275"/>
      <c r="L59" s="62"/>
      <c r="M59" s="37"/>
    </row>
    <row r="60" spans="1:16" ht="10.5" customHeight="1">
      <c r="A60" s="59"/>
      <c r="B60" s="274"/>
      <c r="C60" s="60"/>
      <c r="D60" s="61"/>
      <c r="E60" s="62"/>
      <c r="F60" s="62"/>
      <c r="G60" s="38"/>
      <c r="H60" s="38"/>
      <c r="I60" s="38"/>
      <c r="J60" s="38"/>
      <c r="K60" s="275"/>
      <c r="L60" s="62"/>
      <c r="M60" s="37"/>
    </row>
    <row r="61" spans="1:16" ht="18">
      <c r="A61" s="59"/>
      <c r="B61" s="274"/>
      <c r="C61" s="60"/>
      <c r="D61" s="61"/>
      <c r="E61" s="62"/>
      <c r="F61" s="62"/>
      <c r="G61" s="38"/>
      <c r="H61" s="38"/>
      <c r="I61" s="38"/>
      <c r="J61" s="38"/>
      <c r="K61" s="275"/>
      <c r="L61" s="62"/>
      <c r="M61" s="37"/>
    </row>
    <row r="62" spans="1:16" ht="18">
      <c r="A62" s="59"/>
      <c r="B62" s="274"/>
      <c r="C62" s="60"/>
      <c r="D62" s="61"/>
      <c r="E62" s="62"/>
      <c r="F62" s="62"/>
      <c r="G62" s="38"/>
      <c r="H62" s="38"/>
      <c r="I62" s="38"/>
      <c r="J62" s="38"/>
      <c r="K62" s="275"/>
      <c r="L62" s="62"/>
      <c r="M62" s="37"/>
    </row>
    <row r="64" spans="1:16" ht="18">
      <c r="A64" s="353" t="s">
        <v>0</v>
      </c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P64" t="s">
        <v>88</v>
      </c>
    </row>
    <row r="65" spans="1:13" ht="18">
      <c r="A65" s="353" t="s">
        <v>2560</v>
      </c>
      <c r="B65" s="353"/>
      <c r="C65" s="353"/>
      <c r="D65" s="353"/>
      <c r="E65" s="353"/>
      <c r="F65" s="353"/>
      <c r="G65" s="353"/>
      <c r="H65" s="353"/>
      <c r="I65" s="353"/>
      <c r="J65" s="353"/>
      <c r="K65" s="353"/>
      <c r="L65" s="353"/>
    </row>
    <row r="66" spans="1:13" ht="18">
      <c r="A66" s="354" t="s">
        <v>2554</v>
      </c>
      <c r="B66" s="354"/>
      <c r="C66" s="354"/>
      <c r="D66" s="354"/>
      <c r="E66" s="354"/>
      <c r="F66" s="354"/>
      <c r="G66" s="354"/>
      <c r="H66" s="354"/>
      <c r="I66" s="354"/>
      <c r="J66" s="354"/>
      <c r="K66" s="354"/>
      <c r="L66" s="354"/>
    </row>
    <row r="67" spans="1:13" ht="18">
      <c r="A67" s="10" t="s">
        <v>1</v>
      </c>
      <c r="B67" s="26" t="s">
        <v>2</v>
      </c>
      <c r="C67" s="11" t="s">
        <v>3</v>
      </c>
      <c r="D67" s="355" t="s">
        <v>4</v>
      </c>
      <c r="E67" s="355" t="s">
        <v>654</v>
      </c>
      <c r="F67" s="357" t="s">
        <v>5</v>
      </c>
      <c r="G67" s="358"/>
      <c r="H67" s="358"/>
      <c r="I67" s="358"/>
      <c r="J67" s="359"/>
      <c r="K67" s="360" t="s">
        <v>9</v>
      </c>
      <c r="L67" s="355" t="s">
        <v>6</v>
      </c>
    </row>
    <row r="68" spans="1:13" ht="18">
      <c r="A68" s="12"/>
      <c r="B68" s="27" t="s">
        <v>7</v>
      </c>
      <c r="C68" s="13" t="s">
        <v>8</v>
      </c>
      <c r="D68" s="356"/>
      <c r="E68" s="356"/>
      <c r="F68" s="8" t="s">
        <v>32</v>
      </c>
      <c r="G68" s="8" t="s">
        <v>33</v>
      </c>
      <c r="H68" s="8" t="s">
        <v>34</v>
      </c>
      <c r="I68" s="8" t="s">
        <v>35</v>
      </c>
      <c r="J68" s="21" t="s">
        <v>37</v>
      </c>
      <c r="K68" s="361"/>
      <c r="L68" s="356"/>
    </row>
    <row r="69" spans="1:13" ht="18">
      <c r="A69" s="30">
        <v>38</v>
      </c>
      <c r="B69" s="46" t="s">
        <v>2222</v>
      </c>
      <c r="C69" s="35" t="s">
        <v>2223</v>
      </c>
      <c r="D69" s="48" t="s">
        <v>2224</v>
      </c>
      <c r="E69" s="9" t="s">
        <v>36</v>
      </c>
      <c r="F69" s="9" t="s">
        <v>40</v>
      </c>
      <c r="G69" s="81"/>
      <c r="H69" s="81"/>
      <c r="I69" s="81"/>
      <c r="J69" s="1">
        <v>1</v>
      </c>
      <c r="K69" s="71">
        <v>10900</v>
      </c>
      <c r="L69" s="9"/>
    </row>
    <row r="70" spans="1:13" ht="18">
      <c r="A70" s="30">
        <v>39</v>
      </c>
      <c r="B70" s="46" t="s">
        <v>2225</v>
      </c>
      <c r="C70" s="35" t="s">
        <v>2226</v>
      </c>
      <c r="D70" s="47" t="s">
        <v>2227</v>
      </c>
      <c r="E70" s="9" t="s">
        <v>36</v>
      </c>
      <c r="F70" s="9" t="s">
        <v>40</v>
      </c>
      <c r="G70" s="81"/>
      <c r="H70" s="81"/>
      <c r="I70" s="81"/>
      <c r="J70" s="1">
        <v>1</v>
      </c>
      <c r="K70" s="70">
        <v>8875</v>
      </c>
      <c r="L70" s="9"/>
    </row>
    <row r="71" spans="1:13" ht="18">
      <c r="A71" s="30">
        <v>40</v>
      </c>
      <c r="B71" s="103" t="s">
        <v>1499</v>
      </c>
      <c r="C71" s="35" t="s">
        <v>2228</v>
      </c>
      <c r="D71" s="36" t="s">
        <v>2229</v>
      </c>
      <c r="E71" s="9" t="s">
        <v>39</v>
      </c>
      <c r="F71" s="9" t="s">
        <v>43</v>
      </c>
      <c r="G71" s="81"/>
      <c r="H71" s="81"/>
      <c r="I71" s="81"/>
      <c r="J71" s="1">
        <v>1</v>
      </c>
      <c r="K71" s="70">
        <v>32100</v>
      </c>
      <c r="L71" s="9"/>
    </row>
    <row r="72" spans="1:13" ht="18">
      <c r="A72" s="30">
        <v>41</v>
      </c>
      <c r="B72" s="103" t="s">
        <v>2230</v>
      </c>
      <c r="C72" s="35" t="s">
        <v>2231</v>
      </c>
      <c r="D72" s="36" t="s">
        <v>2232</v>
      </c>
      <c r="E72" s="9" t="s">
        <v>36</v>
      </c>
      <c r="F72" s="9" t="s">
        <v>858</v>
      </c>
      <c r="G72" s="81"/>
      <c r="H72" s="81"/>
      <c r="I72" s="81"/>
      <c r="J72" s="1">
        <v>5</v>
      </c>
      <c r="K72" s="70">
        <v>17300</v>
      </c>
      <c r="L72" s="9"/>
    </row>
    <row r="73" spans="1:13" ht="18">
      <c r="A73" s="30">
        <v>42</v>
      </c>
      <c r="B73" s="119" t="s">
        <v>459</v>
      </c>
      <c r="C73" s="57" t="s">
        <v>1683</v>
      </c>
      <c r="D73" s="57" t="s">
        <v>1684</v>
      </c>
      <c r="E73" s="58" t="s">
        <v>51</v>
      </c>
      <c r="F73" s="58" t="s">
        <v>63</v>
      </c>
      <c r="G73" s="81"/>
      <c r="H73" s="4"/>
      <c r="I73" s="4"/>
      <c r="J73" s="4">
        <v>2</v>
      </c>
      <c r="K73" s="113">
        <v>9900</v>
      </c>
      <c r="L73" s="172"/>
    </row>
    <row r="74" spans="1:13" ht="18">
      <c r="A74" s="30">
        <v>43</v>
      </c>
      <c r="B74" s="112" t="s">
        <v>2236</v>
      </c>
      <c r="C74" s="89" t="s">
        <v>2237</v>
      </c>
      <c r="D74" s="36" t="s">
        <v>2238</v>
      </c>
      <c r="E74" s="9" t="s">
        <v>36</v>
      </c>
      <c r="F74" s="9" t="s">
        <v>63</v>
      </c>
      <c r="G74" s="81"/>
      <c r="H74" s="81"/>
      <c r="I74" s="81"/>
      <c r="J74" s="1">
        <v>2</v>
      </c>
      <c r="K74" s="71">
        <v>28900</v>
      </c>
      <c r="L74" s="9"/>
      <c r="M74" s="282"/>
    </row>
    <row r="75" spans="1:13" ht="18">
      <c r="A75" s="30">
        <v>44</v>
      </c>
      <c r="B75" s="46" t="s">
        <v>2239</v>
      </c>
      <c r="C75" s="35" t="s">
        <v>2240</v>
      </c>
      <c r="D75" s="36" t="s">
        <v>2241</v>
      </c>
      <c r="E75" s="9" t="s">
        <v>39</v>
      </c>
      <c r="F75" s="9" t="s">
        <v>58</v>
      </c>
      <c r="G75" s="81"/>
      <c r="H75" s="81"/>
      <c r="I75" s="81"/>
      <c r="J75" s="1">
        <v>3</v>
      </c>
      <c r="K75" s="71">
        <v>15500</v>
      </c>
      <c r="L75" s="9"/>
      <c r="M75" s="282"/>
    </row>
    <row r="76" spans="1:13" ht="18">
      <c r="A76" s="30">
        <v>45</v>
      </c>
      <c r="B76" s="80" t="s">
        <v>905</v>
      </c>
      <c r="C76" s="140" t="s">
        <v>2242</v>
      </c>
      <c r="D76" s="84" t="s">
        <v>2243</v>
      </c>
      <c r="E76" s="80" t="s">
        <v>51</v>
      </c>
      <c r="F76" s="81" t="s">
        <v>140</v>
      </c>
      <c r="G76" s="81"/>
      <c r="H76" s="81"/>
      <c r="I76" s="81"/>
      <c r="J76" s="1">
        <v>4</v>
      </c>
      <c r="K76" s="134">
        <v>3990</v>
      </c>
      <c r="L76" s="80"/>
      <c r="M76" s="282"/>
    </row>
    <row r="77" spans="1:13" ht="18">
      <c r="A77" s="108"/>
      <c r="B77" s="58"/>
      <c r="C77" s="56"/>
      <c r="D77" s="56"/>
      <c r="E77" s="58"/>
      <c r="F77" s="58"/>
      <c r="G77" s="58"/>
      <c r="H77" s="58"/>
      <c r="I77" s="58"/>
      <c r="J77" s="58"/>
      <c r="K77" s="164"/>
      <c r="L77" s="58"/>
    </row>
    <row r="78" spans="1:13" ht="18">
      <c r="A78" s="205"/>
      <c r="B78" s="205"/>
      <c r="C78" s="206"/>
      <c r="D78" s="206" t="s">
        <v>2958</v>
      </c>
      <c r="E78" s="205"/>
      <c r="F78" s="171" t="s">
        <v>1708</v>
      </c>
      <c r="G78" s="171">
        <f>SUM(G6:G26, G39:G57)</f>
        <v>50</v>
      </c>
      <c r="H78" s="171"/>
      <c r="I78" s="171"/>
      <c r="J78" s="171">
        <f>SUM(J69:J76)</f>
        <v>19</v>
      </c>
      <c r="K78" s="201"/>
      <c r="L78" s="205"/>
    </row>
    <row r="79" spans="1:13" ht="10.5" customHeight="1">
      <c r="A79" s="271"/>
      <c r="B79" s="272"/>
      <c r="C79" s="64"/>
      <c r="D79" s="65"/>
      <c r="E79" s="66"/>
      <c r="F79" s="66"/>
      <c r="G79" s="273"/>
      <c r="H79" s="273"/>
      <c r="I79" s="273"/>
      <c r="J79" s="273"/>
      <c r="K79" s="141"/>
      <c r="L79" s="66"/>
      <c r="M79" s="37"/>
    </row>
    <row r="80" spans="1:13" ht="18">
      <c r="A80" s="59"/>
      <c r="B80" s="274"/>
      <c r="C80" s="60"/>
      <c r="D80" s="61"/>
      <c r="E80" s="62"/>
      <c r="F80" s="62"/>
      <c r="G80" s="38"/>
      <c r="H80" s="38"/>
      <c r="I80" s="38"/>
      <c r="J80" s="38"/>
      <c r="K80" s="275"/>
      <c r="L80" s="62"/>
      <c r="M80" s="37"/>
    </row>
    <row r="81" spans="1:13" ht="18">
      <c r="A81" s="59"/>
      <c r="B81" s="274"/>
      <c r="C81" s="60"/>
      <c r="D81" s="61"/>
      <c r="E81" s="62"/>
      <c r="F81" s="62"/>
      <c r="G81" s="38"/>
      <c r="H81" s="38"/>
      <c r="I81" s="38"/>
      <c r="J81" s="38"/>
      <c r="K81" s="275"/>
      <c r="L81" s="62"/>
      <c r="M81" s="37"/>
    </row>
    <row r="82" spans="1:13" ht="10.5" customHeight="1">
      <c r="A82" s="59"/>
      <c r="B82" s="274"/>
      <c r="C82" s="60"/>
      <c r="D82" s="61"/>
      <c r="E82" s="62"/>
      <c r="F82" s="62"/>
      <c r="G82" s="38"/>
      <c r="H82" s="38"/>
      <c r="I82" s="38"/>
      <c r="J82" s="38"/>
      <c r="K82" s="275"/>
      <c r="L82" s="62"/>
      <c r="M82" s="37"/>
    </row>
  </sheetData>
  <mergeCells count="25">
    <mergeCell ref="M4:M5"/>
    <mergeCell ref="A1:L1"/>
    <mergeCell ref="A2:L2"/>
    <mergeCell ref="A3:L3"/>
    <mergeCell ref="D4:D5"/>
    <mergeCell ref="E4:E5"/>
    <mergeCell ref="F4:J4"/>
    <mergeCell ref="K4:K5"/>
    <mergeCell ref="L4:L5"/>
    <mergeCell ref="A34:L34"/>
    <mergeCell ref="A35:L35"/>
    <mergeCell ref="A36:L36"/>
    <mergeCell ref="D37:D38"/>
    <mergeCell ref="E37:E38"/>
    <mergeCell ref="F37:J37"/>
    <mergeCell ref="K37:K38"/>
    <mergeCell ref="L37:L38"/>
    <mergeCell ref="A64:L64"/>
    <mergeCell ref="A65:L65"/>
    <mergeCell ref="A66:L66"/>
    <mergeCell ref="D67:D68"/>
    <mergeCell ref="E67:E68"/>
    <mergeCell ref="F67:J67"/>
    <mergeCell ref="K67:K68"/>
    <mergeCell ref="L67:L68"/>
  </mergeCells>
  <printOptions horizontalCentered="1"/>
  <pageMargins left="0.31496062992125984" right="0.11811023622047245" top="0.35433070866141736" bottom="0.15748031496062992" header="0" footer="0"/>
  <pageSetup scale="58" orientation="landscape" r:id="rId1"/>
  <ignoredErrors>
    <ignoredError sqref="G54:G55 K54:K5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44"/>
  <sheetViews>
    <sheetView topLeftCell="A16" zoomScale="115" zoomScaleNormal="115" workbookViewId="0">
      <selection activeCell="L51" sqref="L51"/>
    </sheetView>
  </sheetViews>
  <sheetFormatPr defaultRowHeight="14.25"/>
  <cols>
    <col min="1" max="1" width="4" customWidth="1"/>
    <col min="2" max="2" width="10.73046875" customWidth="1"/>
    <col min="3" max="3" width="19.73046875" bestFit="1" customWidth="1"/>
    <col min="4" max="4" width="29.8632812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3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3" ht="18">
      <c r="A2" s="353" t="s">
        <v>2561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3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3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3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3" ht="18">
      <c r="A6" s="108">
        <v>1</v>
      </c>
      <c r="B6" s="34">
        <v>29644</v>
      </c>
      <c r="C6" s="89" t="s">
        <v>47</v>
      </c>
      <c r="D6" s="36" t="s">
        <v>48</v>
      </c>
      <c r="E6" s="9" t="s">
        <v>51</v>
      </c>
      <c r="F6" s="9" t="s">
        <v>49</v>
      </c>
      <c r="G6" s="4">
        <v>3</v>
      </c>
      <c r="H6" s="4"/>
      <c r="I6" s="4"/>
      <c r="J6" s="4"/>
      <c r="K6" s="71">
        <v>1110</v>
      </c>
      <c r="L6" s="9"/>
      <c r="M6" s="37"/>
    </row>
    <row r="7" spans="1:13" ht="18">
      <c r="A7" s="108">
        <v>2</v>
      </c>
      <c r="B7" s="34">
        <v>34500</v>
      </c>
      <c r="C7" s="35" t="s">
        <v>56</v>
      </c>
      <c r="D7" s="36" t="s">
        <v>57</v>
      </c>
      <c r="E7" s="9" t="s">
        <v>39</v>
      </c>
      <c r="F7" s="9" t="s">
        <v>58</v>
      </c>
      <c r="G7" s="4">
        <v>3</v>
      </c>
      <c r="H7" s="4"/>
      <c r="I7" s="4"/>
      <c r="J7" s="4"/>
      <c r="K7" s="71">
        <v>1400</v>
      </c>
      <c r="L7" s="9"/>
      <c r="M7" s="38"/>
    </row>
    <row r="8" spans="1:13" ht="18">
      <c r="A8" s="108">
        <v>3</v>
      </c>
      <c r="B8" s="34">
        <v>35578</v>
      </c>
      <c r="C8" s="35" t="s">
        <v>60</v>
      </c>
      <c r="D8" s="36" t="s">
        <v>61</v>
      </c>
      <c r="E8" s="9" t="s">
        <v>39</v>
      </c>
      <c r="F8" s="9" t="s">
        <v>62</v>
      </c>
      <c r="G8" s="4">
        <v>1</v>
      </c>
      <c r="H8" s="4"/>
      <c r="I8" s="4"/>
      <c r="J8" s="4"/>
      <c r="K8" s="71">
        <v>4500</v>
      </c>
      <c r="L8" s="9"/>
    </row>
    <row r="9" spans="1:13" ht="18">
      <c r="A9" s="108">
        <v>4</v>
      </c>
      <c r="B9" s="34" t="s">
        <v>73</v>
      </c>
      <c r="C9" s="35" t="s">
        <v>74</v>
      </c>
      <c r="D9" s="36" t="s">
        <v>75</v>
      </c>
      <c r="E9" s="9" t="s">
        <v>51</v>
      </c>
      <c r="F9" s="9" t="s">
        <v>68</v>
      </c>
      <c r="G9" s="4">
        <v>2</v>
      </c>
      <c r="H9" s="4"/>
      <c r="I9" s="4"/>
      <c r="J9" s="4"/>
      <c r="K9" s="71">
        <v>700</v>
      </c>
      <c r="L9" s="9"/>
    </row>
    <row r="10" spans="1:13" ht="18">
      <c r="A10" s="108">
        <v>5</v>
      </c>
      <c r="B10" s="34" t="s">
        <v>82</v>
      </c>
      <c r="C10" s="35" t="s">
        <v>83</v>
      </c>
      <c r="D10" s="36" t="s">
        <v>84</v>
      </c>
      <c r="E10" s="9" t="s">
        <v>51</v>
      </c>
      <c r="F10" s="9" t="s">
        <v>40</v>
      </c>
      <c r="G10" s="4">
        <v>1</v>
      </c>
      <c r="H10" s="4"/>
      <c r="I10" s="4"/>
      <c r="J10" s="4"/>
      <c r="K10" s="71">
        <v>2500</v>
      </c>
      <c r="L10" s="9"/>
    </row>
    <row r="11" spans="1:13" ht="18">
      <c r="A11" s="108">
        <v>6</v>
      </c>
      <c r="B11" s="9" t="s">
        <v>2675</v>
      </c>
      <c r="C11" s="35" t="s">
        <v>2676</v>
      </c>
      <c r="D11" s="36" t="s">
        <v>2677</v>
      </c>
      <c r="E11" s="9" t="s">
        <v>36</v>
      </c>
      <c r="F11" s="9" t="s">
        <v>71</v>
      </c>
      <c r="G11" s="9">
        <v>2</v>
      </c>
      <c r="H11" s="9"/>
      <c r="I11" s="9"/>
      <c r="J11" s="9"/>
      <c r="K11" s="101">
        <v>3700</v>
      </c>
      <c r="L11" s="9"/>
    </row>
    <row r="12" spans="1:13" ht="18">
      <c r="A12" s="108">
        <v>7</v>
      </c>
      <c r="B12" s="46">
        <v>19486</v>
      </c>
      <c r="C12" s="35" t="s">
        <v>1607</v>
      </c>
      <c r="D12" s="36" t="s">
        <v>1513</v>
      </c>
      <c r="E12" s="9" t="s">
        <v>36</v>
      </c>
      <c r="F12" s="9" t="s">
        <v>40</v>
      </c>
      <c r="G12" s="9">
        <v>1</v>
      </c>
      <c r="H12" s="4"/>
      <c r="I12" s="4"/>
      <c r="J12" s="4"/>
      <c r="K12" s="113">
        <v>42790</v>
      </c>
      <c r="L12" s="9"/>
    </row>
    <row r="13" spans="1:13" ht="18">
      <c r="A13" s="108">
        <v>8</v>
      </c>
      <c r="B13" s="9" t="s">
        <v>1514</v>
      </c>
      <c r="C13" s="35" t="s">
        <v>1515</v>
      </c>
      <c r="D13" s="47" t="s">
        <v>1712</v>
      </c>
      <c r="E13" s="9" t="s">
        <v>36</v>
      </c>
      <c r="F13" s="9" t="s">
        <v>40</v>
      </c>
      <c r="G13" s="4">
        <v>1</v>
      </c>
      <c r="H13" s="4"/>
      <c r="I13" s="4"/>
      <c r="J13" s="4"/>
      <c r="K13" s="115">
        <v>27700</v>
      </c>
      <c r="L13" s="9"/>
    </row>
    <row r="14" spans="1:13" ht="18">
      <c r="A14" s="108">
        <v>9</v>
      </c>
      <c r="B14" s="9" t="s">
        <v>1514</v>
      </c>
      <c r="C14" s="35" t="s">
        <v>1619</v>
      </c>
      <c r="D14" s="47" t="s">
        <v>1516</v>
      </c>
      <c r="E14" s="9" t="s">
        <v>36</v>
      </c>
      <c r="F14" s="9" t="s">
        <v>40</v>
      </c>
      <c r="G14" s="4">
        <v>1</v>
      </c>
      <c r="H14" s="4"/>
      <c r="I14" s="4"/>
      <c r="J14" s="4"/>
      <c r="K14" s="115">
        <v>12700</v>
      </c>
      <c r="L14" s="9"/>
    </row>
    <row r="15" spans="1:13" ht="18">
      <c r="A15" s="108">
        <v>10</v>
      </c>
      <c r="B15" s="9" t="s">
        <v>2801</v>
      </c>
      <c r="C15" s="89" t="s">
        <v>2802</v>
      </c>
      <c r="D15" s="35" t="s">
        <v>79</v>
      </c>
      <c r="E15" s="9" t="s">
        <v>51</v>
      </c>
      <c r="F15" s="9" t="s">
        <v>1267</v>
      </c>
      <c r="G15" s="9">
        <v>2</v>
      </c>
      <c r="H15" s="9"/>
      <c r="I15" s="9"/>
      <c r="J15" s="9"/>
      <c r="K15" s="71">
        <v>2500</v>
      </c>
      <c r="L15" s="9" t="s">
        <v>2803</v>
      </c>
    </row>
    <row r="16" spans="1:13" ht="18">
      <c r="A16" s="108">
        <v>11</v>
      </c>
      <c r="B16" s="108" t="s">
        <v>1645</v>
      </c>
      <c r="C16" s="146" t="s">
        <v>1646</v>
      </c>
      <c r="D16" s="200" t="s">
        <v>1647</v>
      </c>
      <c r="E16" s="108" t="s">
        <v>51</v>
      </c>
      <c r="F16" s="4" t="s">
        <v>40</v>
      </c>
      <c r="G16" s="4">
        <v>1</v>
      </c>
      <c r="H16" s="4"/>
      <c r="I16" s="4"/>
      <c r="J16" s="4"/>
      <c r="K16" s="207">
        <v>16950</v>
      </c>
      <c r="L16" s="108"/>
    </row>
    <row r="17" spans="1:12" ht="18">
      <c r="A17" s="108">
        <v>12</v>
      </c>
      <c r="B17" s="145" t="s">
        <v>2678</v>
      </c>
      <c r="C17" s="146" t="s">
        <v>2679</v>
      </c>
      <c r="D17" s="146" t="s">
        <v>2680</v>
      </c>
      <c r="E17" s="108" t="s">
        <v>51</v>
      </c>
      <c r="F17" s="108" t="s">
        <v>40</v>
      </c>
      <c r="G17" s="108">
        <v>1</v>
      </c>
      <c r="H17" s="108"/>
      <c r="I17" s="108"/>
      <c r="J17" s="108"/>
      <c r="K17" s="284">
        <v>2915</v>
      </c>
      <c r="L17" s="108" t="s">
        <v>2681</v>
      </c>
    </row>
    <row r="18" spans="1:12" ht="18">
      <c r="A18" s="108">
        <v>13</v>
      </c>
      <c r="B18" s="145" t="s">
        <v>2789</v>
      </c>
      <c r="C18" s="146" t="s">
        <v>2790</v>
      </c>
      <c r="D18" s="146" t="s">
        <v>2791</v>
      </c>
      <c r="E18" s="108" t="s">
        <v>36</v>
      </c>
      <c r="F18" s="108" t="s">
        <v>85</v>
      </c>
      <c r="G18" s="108">
        <v>3</v>
      </c>
      <c r="H18" s="108"/>
      <c r="I18" s="108"/>
      <c r="J18" s="108"/>
      <c r="K18" s="284">
        <v>1250</v>
      </c>
      <c r="L18" s="108" t="s">
        <v>2792</v>
      </c>
    </row>
    <row r="19" spans="1:12" ht="18">
      <c r="A19" s="108">
        <v>14</v>
      </c>
      <c r="B19" s="108" t="s">
        <v>1665</v>
      </c>
      <c r="C19" s="146" t="s">
        <v>1666</v>
      </c>
      <c r="D19" s="227" t="s">
        <v>1667</v>
      </c>
      <c r="E19" s="108" t="s">
        <v>51</v>
      </c>
      <c r="F19" s="4" t="s">
        <v>40</v>
      </c>
      <c r="G19" s="4">
        <v>1</v>
      </c>
      <c r="H19" s="4"/>
      <c r="I19" s="4"/>
      <c r="J19" s="4"/>
      <c r="K19" s="207">
        <v>17000</v>
      </c>
      <c r="L19" s="108"/>
    </row>
    <row r="20" spans="1:12" ht="18">
      <c r="A20" s="108">
        <v>15</v>
      </c>
      <c r="B20" s="108" t="s">
        <v>1668</v>
      </c>
      <c r="C20" s="200" t="s">
        <v>1671</v>
      </c>
      <c r="D20" s="146" t="s">
        <v>1669</v>
      </c>
      <c r="E20" s="108" t="s">
        <v>51</v>
      </c>
      <c r="F20" s="4" t="s">
        <v>1670</v>
      </c>
      <c r="G20" s="4">
        <v>4</v>
      </c>
      <c r="H20" s="4"/>
      <c r="I20" s="4"/>
      <c r="J20" s="4"/>
      <c r="K20" s="207">
        <v>10000</v>
      </c>
      <c r="L20" s="108"/>
    </row>
    <row r="21" spans="1:12" ht="18">
      <c r="A21" s="249">
        <v>16</v>
      </c>
      <c r="B21" s="249" t="s">
        <v>1672</v>
      </c>
      <c r="C21" s="335" t="s">
        <v>1674</v>
      </c>
      <c r="D21" s="336" t="s">
        <v>1673</v>
      </c>
      <c r="E21" s="249" t="s">
        <v>51</v>
      </c>
      <c r="F21" s="81" t="s">
        <v>1670</v>
      </c>
      <c r="G21" s="81">
        <v>4</v>
      </c>
      <c r="H21" s="81"/>
      <c r="I21" s="81"/>
      <c r="J21" s="81"/>
      <c r="K21" s="337">
        <v>10000</v>
      </c>
      <c r="L21" s="249"/>
    </row>
    <row r="22" spans="1:12" ht="13.5" customHeight="1">
      <c r="A22" s="271"/>
      <c r="B22" s="271"/>
      <c r="C22" s="340"/>
      <c r="D22" s="312"/>
      <c r="E22" s="271"/>
      <c r="F22" s="273"/>
      <c r="G22" s="273"/>
      <c r="H22" s="273"/>
      <c r="I22" s="273"/>
      <c r="J22" s="273"/>
      <c r="K22" s="334"/>
      <c r="L22" s="271"/>
    </row>
    <row r="23" spans="1:12" ht="18">
      <c r="A23" s="59"/>
      <c r="B23" s="59"/>
      <c r="C23" s="338"/>
      <c r="D23" s="174"/>
      <c r="E23" s="59"/>
      <c r="F23" s="38"/>
      <c r="G23" s="38"/>
      <c r="H23" s="38"/>
      <c r="I23" s="38"/>
      <c r="J23" s="38"/>
      <c r="K23" s="339"/>
      <c r="L23" s="59"/>
    </row>
    <row r="24" spans="1:12" ht="18">
      <c r="A24" s="59"/>
      <c r="B24" s="59"/>
      <c r="C24" s="338"/>
      <c r="D24" s="174"/>
      <c r="E24" s="59"/>
      <c r="F24" s="38"/>
      <c r="G24" s="38"/>
      <c r="H24" s="38"/>
      <c r="I24" s="38"/>
      <c r="J24" s="38"/>
      <c r="K24" s="339"/>
      <c r="L24" s="59"/>
    </row>
    <row r="25" spans="1:12" ht="18">
      <c r="A25" s="59"/>
      <c r="B25" s="59"/>
      <c r="C25" s="338"/>
      <c r="D25" s="174"/>
      <c r="E25" s="59"/>
      <c r="F25" s="38"/>
      <c r="G25" s="38"/>
      <c r="H25" s="38"/>
      <c r="I25" s="38"/>
      <c r="J25" s="38"/>
      <c r="K25" s="339"/>
      <c r="L25" s="59"/>
    </row>
    <row r="26" spans="1:12" ht="18">
      <c r="A26" s="59"/>
      <c r="B26" s="59"/>
      <c r="C26" s="338"/>
      <c r="D26" s="174"/>
      <c r="E26" s="59"/>
      <c r="F26" s="38"/>
      <c r="G26" s="38"/>
      <c r="H26" s="38"/>
      <c r="I26" s="38"/>
      <c r="J26" s="38"/>
      <c r="K26" s="339"/>
      <c r="L26" s="59"/>
    </row>
    <row r="27" spans="1:12" ht="18">
      <c r="A27" s="59"/>
      <c r="B27" s="59"/>
      <c r="C27" s="338"/>
      <c r="D27" s="174"/>
      <c r="E27" s="59"/>
      <c r="F27" s="38"/>
      <c r="G27" s="38"/>
      <c r="H27" s="38"/>
      <c r="I27" s="38"/>
      <c r="J27" s="38"/>
      <c r="K27" s="339"/>
      <c r="L27" s="59"/>
    </row>
    <row r="28" spans="1:12" ht="18">
      <c r="A28" s="353" t="s">
        <v>0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L28" s="353"/>
    </row>
    <row r="29" spans="1:12" ht="18">
      <c r="A29" s="353" t="s">
        <v>2561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</row>
    <row r="30" spans="1:12" ht="18">
      <c r="A30" s="354" t="s">
        <v>2554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</row>
    <row r="31" spans="1:12" ht="18">
      <c r="A31" s="10" t="s">
        <v>1</v>
      </c>
      <c r="B31" s="26" t="s">
        <v>2</v>
      </c>
      <c r="C31" s="11" t="s">
        <v>3</v>
      </c>
      <c r="D31" s="355" t="s">
        <v>4</v>
      </c>
      <c r="E31" s="355" t="s">
        <v>654</v>
      </c>
      <c r="F31" s="357" t="s">
        <v>5</v>
      </c>
      <c r="G31" s="358"/>
      <c r="H31" s="358"/>
      <c r="I31" s="358"/>
      <c r="J31" s="359"/>
      <c r="K31" s="360" t="s">
        <v>9</v>
      </c>
      <c r="L31" s="355" t="s">
        <v>6</v>
      </c>
    </row>
    <row r="32" spans="1:12" ht="18">
      <c r="A32" s="12"/>
      <c r="B32" s="27" t="s">
        <v>7</v>
      </c>
      <c r="C32" s="13" t="s">
        <v>8</v>
      </c>
      <c r="D32" s="356"/>
      <c r="E32" s="356"/>
      <c r="F32" s="8" t="s">
        <v>32</v>
      </c>
      <c r="G32" s="8" t="s">
        <v>33</v>
      </c>
      <c r="H32" s="8" t="s">
        <v>34</v>
      </c>
      <c r="I32" s="8" t="s">
        <v>35</v>
      </c>
      <c r="J32" s="21" t="s">
        <v>37</v>
      </c>
      <c r="K32" s="361"/>
      <c r="L32" s="356"/>
    </row>
    <row r="33" spans="1:13" ht="18">
      <c r="A33" s="108">
        <v>17</v>
      </c>
      <c r="B33" s="34" t="s">
        <v>82</v>
      </c>
      <c r="C33" s="35" t="s">
        <v>2213</v>
      </c>
      <c r="D33" s="36" t="s">
        <v>2214</v>
      </c>
      <c r="E33" s="9" t="s">
        <v>51</v>
      </c>
      <c r="F33" s="9" t="s">
        <v>40</v>
      </c>
      <c r="G33" s="4"/>
      <c r="H33" s="4"/>
      <c r="I33" s="4"/>
      <c r="J33" s="4">
        <v>1</v>
      </c>
      <c r="K33" s="71">
        <v>59500</v>
      </c>
      <c r="L33" s="9"/>
      <c r="M33" s="282"/>
    </row>
    <row r="34" spans="1:13" ht="18">
      <c r="A34" s="108">
        <v>18</v>
      </c>
      <c r="B34" s="45" t="s">
        <v>122</v>
      </c>
      <c r="C34" s="35" t="s">
        <v>1074</v>
      </c>
      <c r="D34" s="36" t="s">
        <v>123</v>
      </c>
      <c r="E34" s="9" t="s">
        <v>36</v>
      </c>
      <c r="F34" s="9" t="s">
        <v>85</v>
      </c>
      <c r="G34" s="4"/>
      <c r="H34" s="4"/>
      <c r="I34" s="4"/>
      <c r="J34" s="4">
        <v>3</v>
      </c>
      <c r="K34" s="70">
        <v>25400</v>
      </c>
      <c r="L34" s="9"/>
      <c r="M34" s="282"/>
    </row>
    <row r="35" spans="1:13" ht="18">
      <c r="A35" s="108">
        <v>19</v>
      </c>
      <c r="B35" s="45" t="s">
        <v>1906</v>
      </c>
      <c r="C35" s="35" t="s">
        <v>1907</v>
      </c>
      <c r="D35" s="36" t="s">
        <v>2215</v>
      </c>
      <c r="E35" s="9" t="s">
        <v>51</v>
      </c>
      <c r="F35" s="9" t="s">
        <v>40</v>
      </c>
      <c r="G35" s="4"/>
      <c r="H35" s="4"/>
      <c r="I35" s="4"/>
      <c r="J35" s="4">
        <v>1</v>
      </c>
      <c r="K35" s="70">
        <v>13900</v>
      </c>
      <c r="L35" s="9"/>
    </row>
    <row r="36" spans="1:13" ht="18">
      <c r="A36" s="108">
        <v>20</v>
      </c>
      <c r="B36" s="34" t="s">
        <v>2216</v>
      </c>
      <c r="C36" s="35" t="s">
        <v>2217</v>
      </c>
      <c r="D36" s="36" t="s">
        <v>2218</v>
      </c>
      <c r="E36" s="9" t="s">
        <v>36</v>
      </c>
      <c r="F36" s="74" t="s">
        <v>127</v>
      </c>
      <c r="G36" s="4"/>
      <c r="H36" s="4"/>
      <c r="I36" s="4"/>
      <c r="J36" s="4">
        <v>1</v>
      </c>
      <c r="K36" s="71">
        <v>42790</v>
      </c>
      <c r="L36" s="9"/>
    </row>
    <row r="37" spans="1:13" ht="18">
      <c r="A37" s="108">
        <v>21</v>
      </c>
      <c r="B37" s="34">
        <v>40736</v>
      </c>
      <c r="C37" s="35" t="s">
        <v>1907</v>
      </c>
      <c r="D37" s="35" t="s">
        <v>2219</v>
      </c>
      <c r="E37" s="9" t="s">
        <v>36</v>
      </c>
      <c r="F37" s="110" t="s">
        <v>40</v>
      </c>
      <c r="G37" s="4"/>
      <c r="H37" s="4"/>
      <c r="I37" s="4"/>
      <c r="J37" s="4">
        <v>1</v>
      </c>
      <c r="K37" s="155">
        <v>12700</v>
      </c>
      <c r="L37" s="9"/>
    </row>
    <row r="38" spans="1:13" ht="18">
      <c r="A38" s="108">
        <v>22</v>
      </c>
      <c r="B38" s="34">
        <v>40736</v>
      </c>
      <c r="C38" s="35" t="s">
        <v>2220</v>
      </c>
      <c r="D38" s="36" t="s">
        <v>2221</v>
      </c>
      <c r="E38" s="9" t="s">
        <v>36</v>
      </c>
      <c r="F38" s="110" t="s">
        <v>45</v>
      </c>
      <c r="G38" s="4"/>
      <c r="H38" s="4"/>
      <c r="I38" s="4"/>
      <c r="J38" s="4">
        <v>1</v>
      </c>
      <c r="K38" s="155">
        <v>27700</v>
      </c>
      <c r="L38" s="9"/>
      <c r="M38" s="282"/>
    </row>
    <row r="39" spans="1:13" ht="18">
      <c r="A39" s="108"/>
      <c r="B39" s="108"/>
      <c r="C39" s="200"/>
      <c r="D39" s="146"/>
      <c r="E39" s="108"/>
      <c r="F39" s="4"/>
      <c r="G39" s="4"/>
      <c r="H39" s="4"/>
      <c r="I39" s="4"/>
      <c r="J39" s="4"/>
      <c r="K39" s="203"/>
      <c r="L39" s="108"/>
    </row>
    <row r="40" spans="1:13" ht="18">
      <c r="A40" s="205"/>
      <c r="B40" s="205"/>
      <c r="C40" s="206"/>
      <c r="D40" s="206" t="s">
        <v>2804</v>
      </c>
      <c r="E40" s="205"/>
      <c r="F40" s="171" t="s">
        <v>1708</v>
      </c>
      <c r="G40" s="171">
        <f>SUM(G6:G21)</f>
        <v>31</v>
      </c>
      <c r="H40" s="171"/>
      <c r="I40" s="171"/>
      <c r="J40" s="171">
        <f>SUM(J33:J38)</f>
        <v>8</v>
      </c>
      <c r="K40" s="201"/>
      <c r="L40" s="205"/>
      <c r="M40" s="37"/>
    </row>
    <row r="41" spans="1:13" ht="9" customHeight="1">
      <c r="A41" s="59"/>
      <c r="B41" s="59"/>
      <c r="C41" s="174"/>
      <c r="D41" s="174"/>
      <c r="E41" s="59"/>
      <c r="F41" s="38"/>
      <c r="G41" s="38"/>
      <c r="H41" s="38"/>
      <c r="I41" s="38"/>
      <c r="J41" s="38"/>
      <c r="K41" s="279"/>
      <c r="L41" s="59"/>
      <c r="M41" s="37"/>
    </row>
    <row r="42" spans="1:13" ht="18">
      <c r="A42" s="59"/>
      <c r="B42" s="274"/>
      <c r="C42" s="60"/>
      <c r="D42" s="61"/>
      <c r="E42" s="62"/>
      <c r="F42" s="62"/>
      <c r="G42" s="38"/>
      <c r="H42" s="38"/>
      <c r="I42" s="38"/>
      <c r="J42" s="38"/>
      <c r="K42" s="275"/>
      <c r="L42" s="62"/>
      <c r="M42" s="37"/>
    </row>
    <row r="43" spans="1:13" ht="18">
      <c r="A43" s="59"/>
      <c r="B43" s="274"/>
      <c r="C43" s="60"/>
      <c r="D43" s="61"/>
      <c r="E43" s="62"/>
      <c r="F43" s="62"/>
      <c r="G43" s="38"/>
      <c r="H43" s="38"/>
      <c r="I43" s="38"/>
      <c r="J43" s="38"/>
      <c r="K43" s="275"/>
      <c r="L43" s="62"/>
      <c r="M43" s="37"/>
    </row>
    <row r="44" spans="1:13" ht="8.25" customHeight="1"/>
  </sheetData>
  <mergeCells count="17">
    <mergeCell ref="A28:L28"/>
    <mergeCell ref="A29:L29"/>
    <mergeCell ref="A30:L30"/>
    <mergeCell ref="D31:D32"/>
    <mergeCell ref="E31:E32"/>
    <mergeCell ref="F31:J31"/>
    <mergeCell ref="K31:K32"/>
    <mergeCell ref="L31:L32"/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N26"/>
  <sheetViews>
    <sheetView zoomScale="145" zoomScaleNormal="145" workbookViewId="0">
      <selection activeCell="D27" sqref="D27"/>
    </sheetView>
  </sheetViews>
  <sheetFormatPr defaultRowHeight="14.25"/>
  <cols>
    <col min="1" max="1" width="4" customWidth="1"/>
    <col min="2" max="2" width="10.73046875" customWidth="1"/>
    <col min="3" max="3" width="20.1328125" bestFit="1" customWidth="1"/>
    <col min="4" max="4" width="31.3984375" bestFit="1" customWidth="1"/>
    <col min="5" max="5" width="10.73046875" customWidth="1"/>
    <col min="6" max="6" width="6.73046875" customWidth="1"/>
    <col min="7" max="7" width="5.46484375" customWidth="1"/>
    <col min="8" max="8" width="4.3984375" customWidth="1"/>
    <col min="9" max="9" width="4.265625" customWidth="1"/>
    <col min="10" max="10" width="4.46484375" customWidth="1"/>
    <col min="11" max="11" width="8.73046875" customWidth="1"/>
    <col min="12" max="12" width="14.46484375" customWidth="1"/>
    <col min="13" max="13" width="13.59765625" customWidth="1"/>
  </cols>
  <sheetData>
    <row r="1" spans="1:14" ht="18">
      <c r="A1" s="353" t="s">
        <v>0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14"/>
    </row>
    <row r="2" spans="1:14" ht="18">
      <c r="A2" s="353" t="s">
        <v>2562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14"/>
    </row>
    <row r="3" spans="1:14" ht="18">
      <c r="A3" s="354" t="s">
        <v>2554</v>
      </c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14"/>
    </row>
    <row r="4" spans="1:14" ht="18">
      <c r="A4" s="10" t="s">
        <v>1</v>
      </c>
      <c r="B4" s="26" t="s">
        <v>2</v>
      </c>
      <c r="C4" s="11" t="s">
        <v>3</v>
      </c>
      <c r="D4" s="355" t="s">
        <v>4</v>
      </c>
      <c r="E4" s="355" t="s">
        <v>654</v>
      </c>
      <c r="F4" s="357" t="s">
        <v>5</v>
      </c>
      <c r="G4" s="358"/>
      <c r="H4" s="358"/>
      <c r="I4" s="358"/>
      <c r="J4" s="359"/>
      <c r="K4" s="360" t="s">
        <v>9</v>
      </c>
      <c r="L4" s="355" t="s">
        <v>6</v>
      </c>
      <c r="M4" s="353"/>
    </row>
    <row r="5" spans="1:14" ht="18">
      <c r="A5" s="12"/>
      <c r="B5" s="27" t="s">
        <v>7</v>
      </c>
      <c r="C5" s="13" t="s">
        <v>8</v>
      </c>
      <c r="D5" s="356"/>
      <c r="E5" s="356"/>
      <c r="F5" s="8" t="s">
        <v>32</v>
      </c>
      <c r="G5" s="8" t="s">
        <v>33</v>
      </c>
      <c r="H5" s="8" t="s">
        <v>34</v>
      </c>
      <c r="I5" s="8" t="s">
        <v>35</v>
      </c>
      <c r="J5" s="21" t="s">
        <v>37</v>
      </c>
      <c r="K5" s="361"/>
      <c r="L5" s="356"/>
      <c r="M5" s="353"/>
    </row>
    <row r="6" spans="1:14" ht="18">
      <c r="A6" s="30">
        <v>1</v>
      </c>
      <c r="B6" s="161" t="s">
        <v>1525</v>
      </c>
      <c r="C6" s="261" t="s">
        <v>1632</v>
      </c>
      <c r="D6" s="150" t="s">
        <v>1526</v>
      </c>
      <c r="E6" s="123" t="s">
        <v>36</v>
      </c>
      <c r="F6" s="123" t="s">
        <v>40</v>
      </c>
      <c r="G6" s="4">
        <v>1</v>
      </c>
      <c r="H6" s="4"/>
      <c r="I6" s="4"/>
      <c r="J6" s="4"/>
      <c r="K6" s="115">
        <v>18900</v>
      </c>
      <c r="L6" s="123" t="s">
        <v>1854</v>
      </c>
    </row>
    <row r="7" spans="1:14" ht="18">
      <c r="A7" s="30">
        <v>2</v>
      </c>
      <c r="B7" s="80" t="s">
        <v>1658</v>
      </c>
      <c r="C7" s="84" t="s">
        <v>2682</v>
      </c>
      <c r="D7" s="84" t="s">
        <v>2683</v>
      </c>
      <c r="E7" s="80" t="s">
        <v>36</v>
      </c>
      <c r="F7" s="80" t="s">
        <v>43</v>
      </c>
      <c r="G7" s="108">
        <v>1</v>
      </c>
      <c r="H7" s="108"/>
      <c r="I7" s="108"/>
      <c r="J7" s="108"/>
      <c r="K7" s="85">
        <v>4500</v>
      </c>
      <c r="L7" s="80"/>
    </row>
    <row r="8" spans="1:14" ht="18">
      <c r="A8" s="30">
        <v>3</v>
      </c>
      <c r="B8" s="80" t="s">
        <v>1658</v>
      </c>
      <c r="C8" s="139" t="s">
        <v>1659</v>
      </c>
      <c r="D8" s="84" t="s">
        <v>2428</v>
      </c>
      <c r="E8" s="80" t="s">
        <v>36</v>
      </c>
      <c r="F8" s="81" t="s">
        <v>43</v>
      </c>
      <c r="G8" s="4"/>
      <c r="H8" s="4"/>
      <c r="I8" s="4"/>
      <c r="J8" s="4">
        <v>1</v>
      </c>
      <c r="K8" s="134">
        <v>25000</v>
      </c>
      <c r="L8" s="80"/>
      <c r="M8" s="264" t="s">
        <v>2409</v>
      </c>
      <c r="N8" t="s">
        <v>88</v>
      </c>
    </row>
    <row r="9" spans="1:14" ht="18">
      <c r="A9" s="30">
        <v>4</v>
      </c>
      <c r="B9" s="34">
        <v>34918</v>
      </c>
      <c r="C9" s="35" t="s">
        <v>2206</v>
      </c>
      <c r="D9" s="47" t="s">
        <v>2207</v>
      </c>
      <c r="E9" s="9" t="s">
        <v>51</v>
      </c>
      <c r="F9" s="9" t="s">
        <v>40</v>
      </c>
      <c r="G9" s="81"/>
      <c r="H9" s="81"/>
      <c r="I9" s="81"/>
      <c r="J9" s="1">
        <v>1</v>
      </c>
      <c r="K9" s="88">
        <v>3500</v>
      </c>
      <c r="L9" s="9"/>
      <c r="M9" s="38"/>
    </row>
    <row r="10" spans="1:14" ht="18">
      <c r="A10" s="30">
        <v>5</v>
      </c>
      <c r="B10" s="34">
        <v>36224</v>
      </c>
      <c r="C10" s="35" t="s">
        <v>2208</v>
      </c>
      <c r="D10" s="36" t="s">
        <v>2209</v>
      </c>
      <c r="E10" s="9" t="s">
        <v>36</v>
      </c>
      <c r="F10" s="9" t="s">
        <v>40</v>
      </c>
      <c r="G10" s="81"/>
      <c r="H10" s="81"/>
      <c r="I10" s="81"/>
      <c r="J10" s="1">
        <v>1</v>
      </c>
      <c r="K10" s="88">
        <v>20500</v>
      </c>
      <c r="L10" s="9"/>
      <c r="M10" s="282"/>
    </row>
    <row r="11" spans="1:14" ht="18">
      <c r="A11" s="30">
        <v>6</v>
      </c>
      <c r="B11" s="34">
        <v>37529</v>
      </c>
      <c r="C11" s="35" t="s">
        <v>1160</v>
      </c>
      <c r="D11" s="36" t="s">
        <v>1161</v>
      </c>
      <c r="E11" s="9" t="s">
        <v>39</v>
      </c>
      <c r="F11" s="9" t="s">
        <v>43</v>
      </c>
      <c r="G11" s="81"/>
      <c r="H11" s="81"/>
      <c r="I11" s="81"/>
      <c r="J11" s="1">
        <v>1</v>
      </c>
      <c r="K11" s="71">
        <v>26874</v>
      </c>
      <c r="L11" s="9"/>
      <c r="M11" s="38"/>
    </row>
    <row r="12" spans="1:14" ht="18">
      <c r="A12" s="30">
        <v>7</v>
      </c>
      <c r="B12" s="112" t="s">
        <v>2210</v>
      </c>
      <c r="C12" s="35" t="s">
        <v>2211</v>
      </c>
      <c r="D12" s="36" t="s">
        <v>2212</v>
      </c>
      <c r="E12" s="9" t="s">
        <v>36</v>
      </c>
      <c r="F12" s="9" t="s">
        <v>40</v>
      </c>
      <c r="G12" s="81"/>
      <c r="H12" s="81"/>
      <c r="I12" s="81"/>
      <c r="J12" s="1">
        <v>1</v>
      </c>
      <c r="K12" s="247">
        <v>12990</v>
      </c>
      <c r="L12" s="9"/>
    </row>
    <row r="13" spans="1:14" ht="18">
      <c r="A13" s="30">
        <v>8</v>
      </c>
      <c r="B13" s="34" t="s">
        <v>1527</v>
      </c>
      <c r="C13" s="35" t="s">
        <v>1634</v>
      </c>
      <c r="D13" s="36" t="s">
        <v>1633</v>
      </c>
      <c r="E13" s="9" t="s">
        <v>36</v>
      </c>
      <c r="F13" s="9" t="s">
        <v>43</v>
      </c>
      <c r="G13" s="81"/>
      <c r="H13" s="81"/>
      <c r="I13" s="81"/>
      <c r="J13" s="1">
        <v>1</v>
      </c>
      <c r="K13" s="71">
        <v>28910</v>
      </c>
      <c r="L13" s="9"/>
    </row>
    <row r="14" spans="1:14" ht="18">
      <c r="A14" s="30"/>
      <c r="B14" s="80"/>
      <c r="C14" s="139"/>
      <c r="D14" s="84"/>
      <c r="E14" s="80"/>
      <c r="F14" s="81"/>
      <c r="G14" s="81"/>
      <c r="H14" s="81"/>
      <c r="I14" s="81"/>
      <c r="J14" s="1"/>
      <c r="K14" s="142"/>
      <c r="L14" s="80"/>
      <c r="M14" s="37"/>
    </row>
    <row r="15" spans="1:14" ht="18">
      <c r="A15" s="205"/>
      <c r="B15" s="205"/>
      <c r="C15" s="206"/>
      <c r="D15" s="206" t="s">
        <v>2684</v>
      </c>
      <c r="E15" s="205"/>
      <c r="F15" s="171" t="s">
        <v>1708</v>
      </c>
      <c r="G15" s="171">
        <v>2</v>
      </c>
      <c r="H15" s="171"/>
      <c r="I15" s="171"/>
      <c r="J15" s="171">
        <v>6</v>
      </c>
      <c r="K15" s="201"/>
      <c r="L15" s="205"/>
      <c r="M15" s="37"/>
    </row>
    <row r="16" spans="1:14" ht="18">
      <c r="A16" s="271"/>
      <c r="B16" s="272"/>
      <c r="C16" s="64"/>
      <c r="D16" s="65"/>
      <c r="E16" s="66"/>
      <c r="F16" s="66"/>
      <c r="G16" s="273"/>
      <c r="H16" s="273"/>
      <c r="I16" s="273"/>
      <c r="J16" s="273"/>
      <c r="K16" s="141"/>
      <c r="L16" s="66"/>
      <c r="M16" s="37"/>
    </row>
    <row r="17" spans="1:13" ht="18">
      <c r="A17" s="59"/>
      <c r="B17" s="274"/>
      <c r="C17" s="60"/>
      <c r="D17" s="61"/>
      <c r="E17" s="62"/>
      <c r="F17" s="62"/>
      <c r="G17" s="38"/>
      <c r="H17" s="38"/>
      <c r="I17" s="38"/>
      <c r="J17" s="38"/>
      <c r="K17" s="275"/>
      <c r="L17" s="62"/>
      <c r="M17" s="37"/>
    </row>
    <row r="18" spans="1:13" ht="18">
      <c r="A18" s="59"/>
      <c r="B18" s="274"/>
      <c r="C18" s="60"/>
      <c r="D18" s="61"/>
      <c r="E18" s="62"/>
      <c r="F18" s="62"/>
      <c r="G18" s="38"/>
      <c r="H18" s="38"/>
      <c r="I18" s="38"/>
      <c r="J18" s="38"/>
      <c r="K18" s="275"/>
      <c r="L18" s="62"/>
      <c r="M18" s="37"/>
    </row>
    <row r="20" spans="1:13" ht="18">
      <c r="A20" s="59"/>
      <c r="B20" s="274"/>
      <c r="C20" s="60"/>
      <c r="D20" s="61"/>
      <c r="E20" s="62"/>
      <c r="F20" s="62"/>
      <c r="G20" s="38"/>
      <c r="H20" s="38"/>
      <c r="I20" s="38"/>
      <c r="J20" s="38"/>
      <c r="K20" s="275"/>
      <c r="L20" s="62"/>
      <c r="M20" s="37"/>
    </row>
    <row r="26" spans="1:13">
      <c r="D26">
        <f>56+11+5+3+27+45+22+8</f>
        <v>177</v>
      </c>
    </row>
  </sheetData>
  <mergeCells count="9">
    <mergeCell ref="M4:M5"/>
    <mergeCell ref="A1:L1"/>
    <mergeCell ref="A2:L2"/>
    <mergeCell ref="A3:L3"/>
    <mergeCell ref="D4:D5"/>
    <mergeCell ref="E4:E5"/>
    <mergeCell ref="F4:J4"/>
    <mergeCell ref="K4:K5"/>
    <mergeCell ref="L4:L5"/>
  </mergeCells>
  <printOptions horizontalCentered="1"/>
  <pageMargins left="0.31496062992125984" right="0.11811023622047245" top="0.35433070866141736" bottom="0.15748031496062992" header="0" footer="0"/>
  <pageSetup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42</vt:i4>
      </vt:variant>
      <vt:variant>
        <vt:lpstr>Named Ranges</vt:lpstr>
      </vt:variant>
      <vt:variant>
        <vt:i4>41</vt:i4>
      </vt:variant>
    </vt:vector>
  </HeadingPairs>
  <TitlesOfParts>
    <vt:vector size="83" baseType="lpstr">
      <vt:lpstr>1.ฝ่ายบริหารทรัพ</vt:lpstr>
      <vt:lpstr>1.1บริหาร</vt:lpstr>
      <vt:lpstr>1.2บุคลากร</vt:lpstr>
      <vt:lpstr>1.3การเงิน</vt:lpstr>
      <vt:lpstr>1.4การบัญชี</vt:lpstr>
      <vt:lpstr>1.5พัสดุ</vt:lpstr>
      <vt:lpstr>1.6อาคาร</vt:lpstr>
      <vt:lpstr>1.7ทะเบียน</vt:lpstr>
      <vt:lpstr>1.8ประชาสัมพันธ์</vt:lpstr>
      <vt:lpstr>2.ฝ่ายแผนงาน</vt:lpstr>
      <vt:lpstr>2.1วางแผน</vt:lpstr>
      <vt:lpstr>2.2ศูนย์ข้อมูล</vt:lpstr>
      <vt:lpstr>2.3ร่วมมือ</vt:lpstr>
      <vt:lpstr>2.4วิจัย</vt:lpstr>
      <vt:lpstr>2.5ประกันคุณภาพ</vt:lpstr>
      <vt:lpstr>2.6ส่งเสริมผลผลิต</vt:lpstr>
      <vt:lpstr>3.ฝ่ายพัฒนา</vt:lpstr>
      <vt:lpstr>3.1กิจกรรม</vt:lpstr>
      <vt:lpstr>3.2ครูที่ปรึกษา</vt:lpstr>
      <vt:lpstr>3.3ปกครอง</vt:lpstr>
      <vt:lpstr>3.4แนะแนว</vt:lpstr>
      <vt:lpstr>3.5สวัสดิการ</vt:lpstr>
      <vt:lpstr>3.6โครงการพิเศษ</vt:lpstr>
      <vt:lpstr>4.ฝ่ายวิชาการ</vt:lpstr>
      <vt:lpstr>4.1พัฒนาหลักสูตร</vt:lpstr>
      <vt:lpstr>4.2วัดผล</vt:lpstr>
      <vt:lpstr>4.3วิทยบริการ</vt:lpstr>
      <vt:lpstr>4.4ทวิภาคี</vt:lpstr>
      <vt:lpstr>4.5สื่อการสอน</vt:lpstr>
      <vt:lpstr>5. บัญชี</vt:lpstr>
      <vt:lpstr>6.ตลาด</vt:lpstr>
      <vt:lpstr>7.คอมธุรกิจ</vt:lpstr>
      <vt:lpstr>8.เทคโน</vt:lpstr>
      <vt:lpstr>9.เลขา</vt:lpstr>
      <vt:lpstr>10.คอมกราฟิก</vt:lpstr>
      <vt:lpstr>11.คหกรรม</vt:lpstr>
      <vt:lpstr>12.แฟชั่น</vt:lpstr>
      <vt:lpstr>13.อาหาร</vt:lpstr>
      <vt:lpstr>14.ท่องเที่ยว</vt:lpstr>
      <vt:lpstr>15.โรงแรม</vt:lpstr>
      <vt:lpstr>16.สามัญ</vt:lpstr>
      <vt:lpstr>17.โลจิสติกส์</vt:lpstr>
      <vt:lpstr>'1.1บริหาร'!Print_Area</vt:lpstr>
      <vt:lpstr>'1.2บุคลากร'!Print_Area</vt:lpstr>
      <vt:lpstr>'1.3การเงิน'!Print_Area</vt:lpstr>
      <vt:lpstr>'1.4การบัญชี'!Print_Area</vt:lpstr>
      <vt:lpstr>'1.5พัสดุ'!Print_Area</vt:lpstr>
      <vt:lpstr>'1.6อาคาร'!Print_Area</vt:lpstr>
      <vt:lpstr>'1.7ทะเบียน'!Print_Area</vt:lpstr>
      <vt:lpstr>'1.8ประชาสัมพันธ์'!Print_Area</vt:lpstr>
      <vt:lpstr>'1.ฝ่ายบริหารทรัพ'!Print_Area</vt:lpstr>
      <vt:lpstr>'10.คอมกราฟิก'!Print_Area</vt:lpstr>
      <vt:lpstr>'11.คหกรรม'!Print_Area</vt:lpstr>
      <vt:lpstr>'12.แฟชั่น'!Print_Area</vt:lpstr>
      <vt:lpstr>'13.อาหาร'!Print_Area</vt:lpstr>
      <vt:lpstr>'14.ท่องเที่ยว'!Print_Area</vt:lpstr>
      <vt:lpstr>'15.โรงแรม'!Print_Area</vt:lpstr>
      <vt:lpstr>'17.โลจิสติกส์'!Print_Area</vt:lpstr>
      <vt:lpstr>'2.1วางแผน'!Print_Area</vt:lpstr>
      <vt:lpstr>'2.2ศูนย์ข้อมูล'!Print_Area</vt:lpstr>
      <vt:lpstr>'2.3ร่วมมือ'!Print_Area</vt:lpstr>
      <vt:lpstr>'2.4วิจัย'!Print_Area</vt:lpstr>
      <vt:lpstr>'2.5ประกันคุณภาพ'!Print_Area</vt:lpstr>
      <vt:lpstr>'2.6ส่งเสริมผลผลิต'!Print_Area</vt:lpstr>
      <vt:lpstr>'2.ฝ่ายแผนงาน'!Print_Area</vt:lpstr>
      <vt:lpstr>'3.1กิจกรรม'!Print_Area</vt:lpstr>
      <vt:lpstr>'3.2ครูที่ปรึกษา'!Print_Area</vt:lpstr>
      <vt:lpstr>'3.3ปกครอง'!Print_Area</vt:lpstr>
      <vt:lpstr>'3.4แนะแนว'!Print_Area</vt:lpstr>
      <vt:lpstr>'3.5สวัสดิการ'!Print_Area</vt:lpstr>
      <vt:lpstr>'3.6โครงการพิเศษ'!Print_Area</vt:lpstr>
      <vt:lpstr>'3.ฝ่ายพัฒนา'!Print_Area</vt:lpstr>
      <vt:lpstr>'4.1พัฒนาหลักสูตร'!Print_Area</vt:lpstr>
      <vt:lpstr>'4.2วัดผล'!Print_Area</vt:lpstr>
      <vt:lpstr>'4.3วิทยบริการ'!Print_Area</vt:lpstr>
      <vt:lpstr>'4.4ทวิภาคี'!Print_Area</vt:lpstr>
      <vt:lpstr>'4.5สื่อการสอน'!Print_Area</vt:lpstr>
      <vt:lpstr>'4.ฝ่ายวิชาการ'!Print_Area</vt:lpstr>
      <vt:lpstr>'5. บัญชี'!Print_Area</vt:lpstr>
      <vt:lpstr>'6.ตลาด'!Print_Area</vt:lpstr>
      <vt:lpstr>'7.คอมธุรกิจ'!Print_Area</vt:lpstr>
      <vt:lpstr>'8.เทคโน'!Print_Area</vt:lpstr>
      <vt:lpstr>'9.เลขา'!Print_Area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Kridsada Phiwmali</cp:lastModifiedBy>
  <cp:lastPrinted>2024-11-07T12:07:32Z</cp:lastPrinted>
  <dcterms:created xsi:type="dcterms:W3CDTF">2020-11-28T06:33:19Z</dcterms:created>
  <dcterms:modified xsi:type="dcterms:W3CDTF">2024-11-07T20:07:17Z</dcterms:modified>
</cp:coreProperties>
</file>